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2014" sheetId="1" r:id="rId1"/>
    <sheet name="2013" sheetId="2" r:id="rId2"/>
    <sheet name="2012" sheetId="3" r:id="rId3"/>
    <sheet name="2011" sheetId="4" r:id="rId4"/>
    <sheet name="2010" sheetId="5" r:id="rId5"/>
    <sheet name="2009" sheetId="6" r:id="rId6"/>
    <sheet name="2008" sheetId="7" r:id="rId7"/>
    <sheet name="2007" sheetId="8" r:id="rId8"/>
    <sheet name="2006" sheetId="9" r:id="rId9"/>
    <sheet name="2005" sheetId="10" r:id="rId10"/>
    <sheet name="2004" sheetId="11" r:id="rId11"/>
    <sheet name="2003" sheetId="12" r:id="rId12"/>
    <sheet name="2002" sheetId="13" r:id="rId13"/>
    <sheet name="2001" sheetId="14" r:id="rId14"/>
    <sheet name="2000" sheetId="15" r:id="rId15"/>
    <sheet name="1999" sheetId="16" r:id="rId16"/>
    <sheet name="1998" sheetId="17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/>
  <calcPr fullCalcOnLoad="1"/>
</workbook>
</file>

<file path=xl/sharedStrings.xml><?xml version="1.0" encoding="utf-8"?>
<sst xmlns="http://schemas.openxmlformats.org/spreadsheetml/2006/main" count="514" uniqueCount="64">
  <si>
    <t>FOREIGN ARRIVALS TO THE BAHAMAS BY FIRST PORT OF ENTRY</t>
  </si>
  <si>
    <t>JANUARY- DECEMBER 2000</t>
  </si>
  <si>
    <t>PORT OF</t>
  </si>
  <si>
    <t>AIR</t>
  </si>
  <si>
    <t xml:space="preserve">SEA </t>
  </si>
  <si>
    <t xml:space="preserve">  CRUISE</t>
  </si>
  <si>
    <t>TOTAL SEA</t>
  </si>
  <si>
    <t xml:space="preserve">TOTAL </t>
  </si>
  <si>
    <t>ENTRY</t>
  </si>
  <si>
    <t>ARRIVALS</t>
  </si>
  <si>
    <t>LANDED</t>
  </si>
  <si>
    <t>NEW PROVIDENCE</t>
  </si>
  <si>
    <t>Nassau</t>
  </si>
  <si>
    <t>Paradise Island</t>
  </si>
  <si>
    <t>GRAND BAHAMA</t>
  </si>
  <si>
    <t>Freeport</t>
  </si>
  <si>
    <t>(yachts)</t>
  </si>
  <si>
    <t>West End</t>
  </si>
  <si>
    <t>THE OUT ISLANDS</t>
  </si>
  <si>
    <t>ABACO</t>
  </si>
  <si>
    <t>Castaway Cay</t>
  </si>
  <si>
    <t>Marsh Harbour</t>
  </si>
  <si>
    <t>Treasure Cay</t>
  </si>
  <si>
    <t>Walker's Cay</t>
  </si>
  <si>
    <t>ANDROS</t>
  </si>
  <si>
    <t>Andros Town</t>
  </si>
  <si>
    <t>Congo Town</t>
  </si>
  <si>
    <t>San Andros</t>
  </si>
  <si>
    <t>BERRY ISLANDS</t>
  </si>
  <si>
    <t>Chub Cay</t>
  </si>
  <si>
    <t>Gt. Harbour Cay</t>
  </si>
  <si>
    <t>GT. Stirrup Cay</t>
  </si>
  <si>
    <t>Lt. Stirrup Cay</t>
  </si>
  <si>
    <t>BIMINI</t>
  </si>
  <si>
    <t>CAT CAY</t>
  </si>
  <si>
    <t>Cat Island</t>
  </si>
  <si>
    <t>ELEUTHERA</t>
  </si>
  <si>
    <t>Governor's Hrbr.</t>
  </si>
  <si>
    <t>N. Eleuthera</t>
  </si>
  <si>
    <t>Rock Sound</t>
  </si>
  <si>
    <t>Bannerman Town</t>
  </si>
  <si>
    <t>EXUMA</t>
  </si>
  <si>
    <t>INAGUA</t>
  </si>
  <si>
    <t>LONG ISLAND</t>
  </si>
  <si>
    <t>Little SanSalvador</t>
  </si>
  <si>
    <t>SAN SALVADOR</t>
  </si>
  <si>
    <t>TOTAL</t>
  </si>
  <si>
    <t xml:space="preserve"> </t>
  </si>
  <si>
    <t>JANUARY- DECEMBER 2001</t>
  </si>
  <si>
    <t>Princess Cay</t>
  </si>
  <si>
    <t>HALF MOON CAY</t>
  </si>
  <si>
    <t>JANUARY- DECEMBER 1999</t>
  </si>
  <si>
    <t>Little SanSalvador*</t>
  </si>
  <si>
    <t>*Half Moon Cay</t>
  </si>
  <si>
    <t>JANUARY- DECEMBER 1998</t>
  </si>
  <si>
    <t>JANUARY- DECEMBER 2002</t>
  </si>
  <si>
    <t>JANUARY- DECEMBER 2003</t>
  </si>
  <si>
    <t>JANUARY- DECEMBER 2004</t>
  </si>
  <si>
    <t>JANUARY- DECEMBER 2005</t>
  </si>
  <si>
    <t>Lt. Stirrup Cay/Coco Cay</t>
  </si>
  <si>
    <t>JANUARY- DECEMBER 2006</t>
  </si>
  <si>
    <t>JANUARY- DECEMBER 2007</t>
  </si>
  <si>
    <t>Green Turtle Cay</t>
  </si>
  <si>
    <t>Spanish Cay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</si>
</sst>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dd\-mmm\-yy"/>
    <numFmt numFmtId="174" formatCode="mm/dd/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2">
    <font>
      <sz val="10"/>
      <name val="Courier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">
    <xf numFmtId="172" fontId="0" fillId="0" borderId="0" xfId="0" applyAlignment="1">
      <alignment/>
    </xf>
    <xf numFmtId="172" fontId="5" fillId="0" borderId="0" xfId="0" applyFont="1" applyAlignment="1">
      <alignment horizontal="centerContinuous"/>
    </xf>
    <xf numFmtId="172" fontId="5" fillId="0" borderId="0" xfId="0" applyFont="1" applyAlignment="1" applyProtection="1">
      <alignment horizontal="centerContinuous"/>
      <protection/>
    </xf>
    <xf numFmtId="49" fontId="5" fillId="0" borderId="0" xfId="0" applyNumberFormat="1" applyFont="1" applyAlignment="1">
      <alignment horizontal="centerContinuous"/>
    </xf>
    <xf numFmtId="172" fontId="6" fillId="0" borderId="0" xfId="0" applyFont="1" applyAlignment="1" applyProtection="1">
      <alignment horizontal="left"/>
      <protection/>
    </xf>
    <xf numFmtId="172" fontId="6" fillId="0" borderId="0" xfId="0" applyFont="1" applyAlignment="1">
      <alignment/>
    </xf>
    <xf numFmtId="172" fontId="6" fillId="0" borderId="0" xfId="0" applyFont="1" applyAlignment="1" applyProtection="1">
      <alignment horizontal="center"/>
      <protection/>
    </xf>
    <xf numFmtId="172" fontId="7" fillId="0" borderId="0" xfId="0" applyFont="1" applyAlignment="1" applyProtection="1">
      <alignment horizontal="left"/>
      <protection/>
    </xf>
    <xf numFmtId="172" fontId="7" fillId="0" borderId="0" xfId="0" applyFont="1" applyAlignment="1">
      <alignment/>
    </xf>
    <xf numFmtId="172" fontId="7" fillId="0" borderId="0" xfId="0" applyFont="1" applyAlignment="1" applyProtection="1">
      <alignment horizontal="center"/>
      <protection/>
    </xf>
    <xf numFmtId="37" fontId="6" fillId="0" borderId="0" xfId="0" applyNumberFormat="1" applyFont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37" fontId="0" fillId="0" borderId="0" xfId="0" applyNumberFormat="1" applyAlignment="1" applyProtection="1">
      <alignment horizontal="left"/>
      <protection/>
    </xf>
    <xf numFmtId="174" fontId="7" fillId="0" borderId="0" xfId="0" applyNumberFormat="1" applyFont="1" applyAlignment="1">
      <alignment/>
    </xf>
    <xf numFmtId="172" fontId="0" fillId="0" borderId="0" xfId="0" applyAlignment="1" applyProtection="1">
      <alignment horizontal="left"/>
      <protection/>
    </xf>
    <xf numFmtId="0" fontId="25" fillId="0" borderId="0" xfId="55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externalLink" Target="externalLinks/externalLink7.xml" /><Relationship Id="rId27" Type="http://schemas.openxmlformats.org/officeDocument/2006/relationships/externalLink" Target="externalLinks/externalLink8.xml" /><Relationship Id="rId28" Type="http://schemas.openxmlformats.org/officeDocument/2006/relationships/externalLink" Target="externalLinks/externalLink9.xml" /><Relationship Id="rId29" Type="http://schemas.openxmlformats.org/officeDocument/2006/relationships/externalLink" Target="externalLinks/externalLink10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1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1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0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18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571500</xdr:colOff>
      <xdr:row>56</xdr:row>
      <xdr:rowOff>38100</xdr:rowOff>
    </xdr:to>
    <xdr:pic>
      <xdr:nvPicPr>
        <xdr:cNvPr id="1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62725" cy="10706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7</xdr:col>
      <xdr:colOff>571500</xdr:colOff>
      <xdr:row>112</xdr:row>
      <xdr:rowOff>66675</xdr:rowOff>
    </xdr:to>
    <xdr:pic>
      <xdr:nvPicPr>
        <xdr:cNvPr id="2" name="Picture 1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506200"/>
          <a:ext cx="6562725" cy="978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600075</xdr:colOff>
      <xdr:row>56</xdr:row>
      <xdr:rowOff>57150</xdr:rowOff>
    </xdr:to>
    <xdr:pic>
      <xdr:nvPicPr>
        <xdr:cNvPr id="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91300" cy="10725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</xdr:row>
      <xdr:rowOff>47625</xdr:rowOff>
    </xdr:from>
    <xdr:to>
      <xdr:col>7</xdr:col>
      <xdr:colOff>581025</xdr:colOff>
      <xdr:row>112</xdr:row>
      <xdr:rowOff>123825</xdr:rowOff>
    </xdr:to>
    <xdr:pic>
      <xdr:nvPicPr>
        <xdr:cNvPr id="2" name="Picture 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553825"/>
          <a:ext cx="6572250" cy="9791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590550</xdr:colOff>
      <xdr:row>56</xdr:row>
      <xdr:rowOff>38100</xdr:rowOff>
    </xdr:to>
    <xdr:pic>
      <xdr:nvPicPr>
        <xdr:cNvPr id="1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81775" cy="10706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</xdr:row>
      <xdr:rowOff>66675</xdr:rowOff>
    </xdr:from>
    <xdr:to>
      <xdr:col>7</xdr:col>
      <xdr:colOff>619125</xdr:colOff>
      <xdr:row>110</xdr:row>
      <xdr:rowOff>123825</xdr:rowOff>
    </xdr:to>
    <xdr:pic>
      <xdr:nvPicPr>
        <xdr:cNvPr id="2" name="Picture 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572875"/>
          <a:ext cx="6610350" cy="939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533400</xdr:colOff>
      <xdr:row>54</xdr:row>
      <xdr:rowOff>0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48400" cy="10287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7</xdr:col>
      <xdr:colOff>581025</xdr:colOff>
      <xdr:row>105</xdr:row>
      <xdr:rowOff>66675</xdr:rowOff>
    </xdr:to>
    <xdr:pic>
      <xdr:nvPicPr>
        <xdr:cNvPr id="2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963275"/>
          <a:ext cx="6296025" cy="902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504825</xdr:colOff>
      <xdr:row>53</xdr:row>
      <xdr:rowOff>161925</xdr:rowOff>
    </xdr:to>
    <xdr:pic>
      <xdr:nvPicPr>
        <xdr:cNvPr id="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19825" cy="10258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7</xdr:col>
      <xdr:colOff>514350</xdr:colOff>
      <xdr:row>108</xdr:row>
      <xdr:rowOff>47625</xdr:rowOff>
    </xdr:to>
    <xdr:pic>
      <xdr:nvPicPr>
        <xdr:cNvPr id="2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420475"/>
          <a:ext cx="6229350" cy="900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53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0" cy="10277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8</xdr:col>
      <xdr:colOff>590550</xdr:colOff>
      <xdr:row>105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934700"/>
          <a:ext cx="7038975" cy="901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200025</xdr:colOff>
      <xdr:row>53</xdr:row>
      <xdr:rowOff>180975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0" cy="10277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9</xdr:col>
      <xdr:colOff>200025</xdr:colOff>
      <xdr:row>105</xdr:row>
      <xdr:rowOff>57150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934700"/>
          <a:ext cx="7334250" cy="901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icole\Downloads\Air%20Sea%20Landed%20&amp;%20Cruise%20Arrivals%200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icole\Downloads\Air%20Sea%20Landed%20&amp;%20Cruise%20Arrivals%2007%20lates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icole\Downloads\Air%20Sea%20Landed%20&amp;%20Cruise%20Arrivals%20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icole\Downloads\Air%20Sea%20Landed%20&amp;%20Cruise%20Arrivals%209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icole\Downloads\Air%20Sea%20Landed%20&amp;%20Cruise%20Arrivals%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icole\Downloads\Air%20Sea%20Landed%20&amp;%20Cruise%20Arrivals%200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icole\Downloads\Air%20Sea%20Landed%20&amp;%20Cruise%20Arrivals%200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icole\Downloads\Air%20Sea%20Landed%20&amp;%20Cruise%20Arrivals%200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icole\Downloads\Air%20Sea%20Landed%20&amp;%20Cruise%20Arrivals%200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icole\Downloads\Air%20Sea%20Landed%20&amp;%20Cruise%20Arrivals%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00"/>
      <sheetName val="Feb00"/>
      <sheetName val="02ytd"/>
      <sheetName val="Mar00"/>
      <sheetName val="03ytd"/>
      <sheetName val="Apr00"/>
      <sheetName val="04ytd"/>
      <sheetName val="May00"/>
      <sheetName val="05ytd"/>
      <sheetName val="Jun00"/>
      <sheetName val="06ytd"/>
      <sheetName val="Jul00"/>
      <sheetName val="07ytd"/>
      <sheetName val="Aug00"/>
      <sheetName val="08ytd"/>
      <sheetName val="Sep00"/>
      <sheetName val="09ytd"/>
      <sheetName val="Oct00"/>
      <sheetName val="10ytd"/>
      <sheetName val="Nov00"/>
      <sheetName val="11ytd"/>
      <sheetName val="Dec00"/>
      <sheetName val="12ytd"/>
    </sheetNames>
    <sheetDataSet>
      <sheetData sheetId="20">
        <row r="8">
          <cell r="D8">
            <v>919299</v>
          </cell>
          <cell r="F8">
            <v>5384</v>
          </cell>
          <cell r="H8">
            <v>1498134</v>
          </cell>
        </row>
        <row r="9">
          <cell r="D9">
            <v>9311</v>
          </cell>
          <cell r="F9">
            <v>0</v>
          </cell>
          <cell r="H9">
            <v>0</v>
          </cell>
        </row>
        <row r="12">
          <cell r="D12">
            <v>260747</v>
          </cell>
          <cell r="F12">
            <v>114084</v>
          </cell>
          <cell r="H12">
            <v>230541</v>
          </cell>
        </row>
        <row r="13">
          <cell r="D13">
            <v>0</v>
          </cell>
          <cell r="F13">
            <v>10238</v>
          </cell>
          <cell r="H13">
            <v>0</v>
          </cell>
        </row>
        <row r="14">
          <cell r="D14">
            <v>0</v>
          </cell>
          <cell r="F14">
            <v>12580</v>
          </cell>
          <cell r="H14">
            <v>0</v>
          </cell>
        </row>
        <row r="19">
          <cell r="H19">
            <v>42210</v>
          </cell>
        </row>
        <row r="20">
          <cell r="D20">
            <v>50277</v>
          </cell>
          <cell r="F20">
            <v>1580</v>
          </cell>
          <cell r="H20">
            <v>0</v>
          </cell>
        </row>
        <row r="21">
          <cell r="D21">
            <v>26533</v>
          </cell>
          <cell r="F21">
            <v>665</v>
          </cell>
          <cell r="H21">
            <v>0</v>
          </cell>
        </row>
        <row r="22">
          <cell r="D22">
            <v>5455</v>
          </cell>
          <cell r="F22">
            <v>6166</v>
          </cell>
          <cell r="H22">
            <v>0</v>
          </cell>
        </row>
        <row r="24">
          <cell r="D24">
            <v>5067</v>
          </cell>
          <cell r="F24">
            <v>77</v>
          </cell>
          <cell r="H24">
            <v>0</v>
          </cell>
        </row>
        <row r="25">
          <cell r="D25">
            <v>484</v>
          </cell>
          <cell r="F25">
            <v>53</v>
          </cell>
          <cell r="H25">
            <v>0</v>
          </cell>
        </row>
        <row r="26">
          <cell r="D26">
            <v>2421</v>
          </cell>
          <cell r="F26">
            <v>586</v>
          </cell>
          <cell r="H26">
            <v>0</v>
          </cell>
        </row>
        <row r="28">
          <cell r="D28">
            <v>4282</v>
          </cell>
          <cell r="F28">
            <v>3482</v>
          </cell>
          <cell r="H28">
            <v>0</v>
          </cell>
        </row>
        <row r="29">
          <cell r="D29">
            <v>5010</v>
          </cell>
          <cell r="F29">
            <v>798</v>
          </cell>
          <cell r="H29">
            <v>0</v>
          </cell>
        </row>
        <row r="30">
          <cell r="D30">
            <v>0</v>
          </cell>
          <cell r="F30">
            <v>0</v>
          </cell>
          <cell r="H30">
            <v>119725</v>
          </cell>
        </row>
        <row r="31">
          <cell r="D31">
            <v>0</v>
          </cell>
          <cell r="F31">
            <v>0</v>
          </cell>
          <cell r="H31">
            <v>94563</v>
          </cell>
        </row>
        <row r="32">
          <cell r="D32">
            <v>11906</v>
          </cell>
          <cell r="F32">
            <v>33997</v>
          </cell>
          <cell r="H32">
            <v>516</v>
          </cell>
        </row>
        <row r="33">
          <cell r="D33">
            <v>2714</v>
          </cell>
          <cell r="F33">
            <v>6995</v>
          </cell>
          <cell r="H33">
            <v>0</v>
          </cell>
        </row>
        <row r="34">
          <cell r="D34">
            <v>1323</v>
          </cell>
          <cell r="F34">
            <v>9</v>
          </cell>
          <cell r="H34">
            <v>0</v>
          </cell>
        </row>
        <row r="36">
          <cell r="D36">
            <v>13021</v>
          </cell>
          <cell r="F36">
            <v>13</v>
          </cell>
          <cell r="H36">
            <v>0</v>
          </cell>
        </row>
        <row r="37">
          <cell r="D37">
            <v>13709</v>
          </cell>
          <cell r="F37">
            <v>292</v>
          </cell>
          <cell r="H37">
            <v>0</v>
          </cell>
        </row>
        <row r="38">
          <cell r="D38">
            <v>4424</v>
          </cell>
          <cell r="F38">
            <v>88</v>
          </cell>
          <cell r="H38">
            <v>0</v>
          </cell>
        </row>
        <row r="39">
          <cell r="D39">
            <v>0</v>
          </cell>
          <cell r="F39">
            <v>3</v>
          </cell>
          <cell r="H39">
            <v>105611</v>
          </cell>
        </row>
        <row r="40">
          <cell r="D40">
            <v>10144</v>
          </cell>
          <cell r="F40">
            <v>573</v>
          </cell>
          <cell r="H40">
            <v>0</v>
          </cell>
        </row>
        <row r="41">
          <cell r="D41">
            <v>184</v>
          </cell>
          <cell r="F41">
            <v>1246</v>
          </cell>
          <cell r="H41">
            <v>0</v>
          </cell>
        </row>
        <row r="42">
          <cell r="D42">
            <v>910</v>
          </cell>
          <cell r="F42">
            <v>0</v>
          </cell>
          <cell r="H42">
            <v>0</v>
          </cell>
        </row>
        <row r="43">
          <cell r="D43">
            <v>0</v>
          </cell>
          <cell r="F43">
            <v>0</v>
          </cell>
          <cell r="H43">
            <v>147071</v>
          </cell>
        </row>
        <row r="44">
          <cell r="D44">
            <v>12397</v>
          </cell>
          <cell r="F44">
            <v>1036</v>
          </cell>
          <cell r="H44">
            <v>0</v>
          </cell>
        </row>
      </sheetData>
      <sheetData sheetId="21">
        <row r="8">
          <cell r="D8">
            <v>82124</v>
          </cell>
          <cell r="F8">
            <v>665</v>
          </cell>
          <cell r="H8">
            <v>169769</v>
          </cell>
        </row>
        <row r="9">
          <cell r="D9">
            <v>1133</v>
          </cell>
        </row>
        <row r="12">
          <cell r="D12">
            <v>22906</v>
          </cell>
          <cell r="F12">
            <v>6545</v>
          </cell>
          <cell r="H12">
            <v>17623</v>
          </cell>
        </row>
        <row r="13">
          <cell r="F13">
            <v>366</v>
          </cell>
        </row>
        <row r="14">
          <cell r="F14">
            <v>468</v>
          </cell>
        </row>
        <row r="19">
          <cell r="H19">
            <v>5061</v>
          </cell>
        </row>
        <row r="20">
          <cell r="D20">
            <v>4517</v>
          </cell>
          <cell r="F20">
            <v>68</v>
          </cell>
        </row>
        <row r="21">
          <cell r="D21">
            <v>2184</v>
          </cell>
          <cell r="F21">
            <v>20</v>
          </cell>
        </row>
        <row r="22">
          <cell r="D22">
            <v>388</v>
          </cell>
          <cell r="F22">
            <v>91</v>
          </cell>
        </row>
        <row r="24">
          <cell r="D24">
            <v>533</v>
          </cell>
          <cell r="F24">
            <v>2</v>
          </cell>
        </row>
        <row r="25">
          <cell r="D25">
            <v>33</v>
          </cell>
        </row>
        <row r="26">
          <cell r="D26">
            <v>211</v>
          </cell>
          <cell r="F26">
            <v>13</v>
          </cell>
        </row>
        <row r="28">
          <cell r="D28">
            <v>466</v>
          </cell>
          <cell r="F28">
            <v>359</v>
          </cell>
        </row>
        <row r="29">
          <cell r="D29">
            <v>251</v>
          </cell>
          <cell r="F29">
            <v>25</v>
          </cell>
        </row>
        <row r="30">
          <cell r="H30">
            <v>16037</v>
          </cell>
        </row>
        <row r="31">
          <cell r="H31">
            <v>2586</v>
          </cell>
        </row>
        <row r="32">
          <cell r="D32">
            <v>988</v>
          </cell>
          <cell r="F32">
            <v>842</v>
          </cell>
          <cell r="H32">
            <v>21</v>
          </cell>
        </row>
        <row r="33">
          <cell r="D33">
            <v>271</v>
          </cell>
          <cell r="F33">
            <v>107</v>
          </cell>
        </row>
        <row r="34">
          <cell r="D34">
            <v>123</v>
          </cell>
        </row>
        <row r="36">
          <cell r="D36">
            <v>1548</v>
          </cell>
        </row>
        <row r="37">
          <cell r="D37">
            <v>1382</v>
          </cell>
          <cell r="F37">
            <v>53</v>
          </cell>
        </row>
        <row r="38">
          <cell r="D38">
            <v>427</v>
          </cell>
          <cell r="F38">
            <v>2</v>
          </cell>
        </row>
        <row r="39">
          <cell r="H39">
            <v>24144</v>
          </cell>
        </row>
        <row r="40">
          <cell r="D40">
            <v>1112</v>
          </cell>
          <cell r="F40">
            <v>22</v>
          </cell>
        </row>
        <row r="41">
          <cell r="D41">
            <v>4</v>
          </cell>
          <cell r="F41">
            <v>115</v>
          </cell>
        </row>
        <row r="42">
          <cell r="D42">
            <v>67</v>
          </cell>
        </row>
        <row r="43">
          <cell r="H43">
            <v>38757</v>
          </cell>
        </row>
        <row r="44">
          <cell r="D44">
            <v>1206</v>
          </cell>
          <cell r="F44">
            <v>8</v>
          </cell>
          <cell r="H44">
            <v>257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"/>
      <sheetName val="02ytd"/>
      <sheetName val="Mar"/>
      <sheetName val="03ytd"/>
      <sheetName val="Apr"/>
      <sheetName val="04ytd"/>
      <sheetName val="May"/>
      <sheetName val="05ytd"/>
      <sheetName val="Jun"/>
      <sheetName val="06ytd"/>
      <sheetName val="Jul"/>
      <sheetName val="07ytd"/>
      <sheetName val="Aug"/>
      <sheetName val="08ytd"/>
      <sheetName val="Sep"/>
      <sheetName val="09ytd"/>
      <sheetName val="OCT"/>
      <sheetName val="10ytd"/>
      <sheetName val="Nov"/>
      <sheetName val="11ytd"/>
      <sheetName val="Dec"/>
      <sheetName val="12ytd"/>
    </sheetNames>
    <sheetDataSet>
      <sheetData sheetId="20">
        <row r="8">
          <cell r="D8">
            <v>973983</v>
          </cell>
          <cell r="F8">
            <v>7257</v>
          </cell>
          <cell r="H8">
            <v>1484157</v>
          </cell>
        </row>
        <row r="9">
          <cell r="D9">
            <v>0</v>
          </cell>
          <cell r="F9">
            <v>0</v>
          </cell>
          <cell r="H9">
            <v>0</v>
          </cell>
        </row>
        <row r="12">
          <cell r="D12">
            <v>171468</v>
          </cell>
          <cell r="F12">
            <v>64192</v>
          </cell>
          <cell r="H12">
            <v>290441</v>
          </cell>
        </row>
        <row r="13">
          <cell r="D13">
            <v>0</v>
          </cell>
          <cell r="F13">
            <v>7512</v>
          </cell>
          <cell r="H13">
            <v>0</v>
          </cell>
        </row>
        <row r="14">
          <cell r="D14">
            <v>3502</v>
          </cell>
          <cell r="F14">
            <v>10677</v>
          </cell>
          <cell r="H14">
            <v>0</v>
          </cell>
        </row>
        <row r="18">
          <cell r="D18">
            <v>95901</v>
          </cell>
          <cell r="F18">
            <v>7352</v>
          </cell>
          <cell r="H18">
            <v>83902</v>
          </cell>
          <cell r="J18">
            <v>91254</v>
          </cell>
        </row>
        <row r="19">
          <cell r="H19">
            <v>83902</v>
          </cell>
        </row>
        <row r="20">
          <cell r="D20">
            <v>68155</v>
          </cell>
          <cell r="F20">
            <v>906</v>
          </cell>
          <cell r="H20">
            <v>0</v>
          </cell>
        </row>
        <row r="21">
          <cell r="D21">
            <v>26682</v>
          </cell>
          <cell r="F21">
            <v>355</v>
          </cell>
          <cell r="H21">
            <v>0</v>
          </cell>
        </row>
        <row r="22">
          <cell r="D22">
            <v>514</v>
          </cell>
          <cell r="F22">
            <v>1643</v>
          </cell>
          <cell r="H22">
            <v>0</v>
          </cell>
        </row>
        <row r="23">
          <cell r="D23">
            <v>0</v>
          </cell>
          <cell r="F23">
            <v>1044</v>
          </cell>
          <cell r="H23">
            <v>0</v>
          </cell>
        </row>
        <row r="24">
          <cell r="D24">
            <v>550</v>
          </cell>
          <cell r="F24">
            <v>3404</v>
          </cell>
          <cell r="H24">
            <v>0</v>
          </cell>
        </row>
        <row r="25">
          <cell r="D25">
            <v>9242</v>
          </cell>
          <cell r="F25">
            <v>266</v>
          </cell>
          <cell r="J25">
            <v>266</v>
          </cell>
        </row>
        <row r="26">
          <cell r="D26">
            <v>4239</v>
          </cell>
          <cell r="F26">
            <v>70</v>
          </cell>
          <cell r="H26">
            <v>0</v>
          </cell>
        </row>
        <row r="27">
          <cell r="D27">
            <v>2786</v>
          </cell>
          <cell r="F27">
            <v>2</v>
          </cell>
          <cell r="H27">
            <v>0</v>
          </cell>
        </row>
        <row r="28">
          <cell r="D28">
            <v>2217</v>
          </cell>
          <cell r="F28">
            <v>194</v>
          </cell>
          <cell r="H28">
            <v>0</v>
          </cell>
        </row>
        <row r="29">
          <cell r="D29">
            <v>8299</v>
          </cell>
          <cell r="F29">
            <v>1149</v>
          </cell>
          <cell r="H29">
            <v>311116</v>
          </cell>
          <cell r="J29">
            <v>312265</v>
          </cell>
        </row>
        <row r="30">
          <cell r="D30">
            <v>3658</v>
          </cell>
          <cell r="F30">
            <v>605</v>
          </cell>
          <cell r="H30">
            <v>0</v>
          </cell>
        </row>
        <row r="31">
          <cell r="D31">
            <v>4641</v>
          </cell>
          <cell r="F31">
            <v>544</v>
          </cell>
          <cell r="H31">
            <v>0</v>
          </cell>
        </row>
        <row r="32">
          <cell r="D32">
            <v>0</v>
          </cell>
          <cell r="F32">
            <v>0</v>
          </cell>
          <cell r="H32">
            <v>48575</v>
          </cell>
        </row>
        <row r="33">
          <cell r="D33">
            <v>0</v>
          </cell>
          <cell r="F33">
            <v>0</v>
          </cell>
          <cell r="H33">
            <v>262541</v>
          </cell>
        </row>
        <row r="34">
          <cell r="D34">
            <v>14517</v>
          </cell>
          <cell r="F34">
            <v>26639</v>
          </cell>
          <cell r="H34">
            <v>104</v>
          </cell>
          <cell r="J34">
            <v>26743</v>
          </cell>
        </row>
        <row r="35">
          <cell r="D35">
            <v>3907</v>
          </cell>
          <cell r="F35">
            <v>6147</v>
          </cell>
          <cell r="H35">
            <v>0</v>
          </cell>
          <cell r="J35">
            <v>6147</v>
          </cell>
        </row>
        <row r="36">
          <cell r="D36">
            <v>2747</v>
          </cell>
          <cell r="F36">
            <v>29</v>
          </cell>
          <cell r="H36">
            <v>0</v>
          </cell>
          <cell r="J36">
            <v>29</v>
          </cell>
        </row>
        <row r="37">
          <cell r="D37">
            <v>33547</v>
          </cell>
          <cell r="F37">
            <v>426</v>
          </cell>
          <cell r="H37">
            <v>246460</v>
          </cell>
          <cell r="J37">
            <v>246886</v>
          </cell>
        </row>
        <row r="38">
          <cell r="D38">
            <v>7875</v>
          </cell>
          <cell r="F38">
            <v>17</v>
          </cell>
          <cell r="H38">
            <v>0</v>
          </cell>
        </row>
        <row r="39">
          <cell r="D39">
            <v>23550</v>
          </cell>
          <cell r="F39">
            <v>353</v>
          </cell>
          <cell r="H39">
            <v>0</v>
          </cell>
        </row>
        <row r="40">
          <cell r="D40">
            <v>2122</v>
          </cell>
          <cell r="F40">
            <v>56</v>
          </cell>
          <cell r="H40">
            <v>0</v>
          </cell>
        </row>
        <row r="41">
          <cell r="D41">
            <v>0</v>
          </cell>
          <cell r="F41">
            <v>0</v>
          </cell>
          <cell r="H41">
            <v>246460</v>
          </cell>
        </row>
        <row r="42">
          <cell r="D42">
            <v>32048</v>
          </cell>
          <cell r="F42">
            <v>811</v>
          </cell>
          <cell r="H42">
            <v>56</v>
          </cell>
          <cell r="J42">
            <v>867</v>
          </cell>
        </row>
        <row r="43">
          <cell r="D43">
            <v>139</v>
          </cell>
          <cell r="F43">
            <v>1094</v>
          </cell>
          <cell r="H43">
            <v>0</v>
          </cell>
          <cell r="J43">
            <v>1094</v>
          </cell>
        </row>
        <row r="44">
          <cell r="D44">
            <v>982</v>
          </cell>
          <cell r="F44">
            <v>7</v>
          </cell>
          <cell r="H44">
            <v>0</v>
          </cell>
          <cell r="J44">
            <v>7</v>
          </cell>
        </row>
        <row r="45">
          <cell r="D45">
            <v>0</v>
          </cell>
          <cell r="F45">
            <v>0</v>
          </cell>
          <cell r="H45">
            <v>228755</v>
          </cell>
          <cell r="J45">
            <v>228755</v>
          </cell>
        </row>
        <row r="46">
          <cell r="D46">
            <v>14940</v>
          </cell>
          <cell r="F46">
            <v>183</v>
          </cell>
          <cell r="H46">
            <v>489</v>
          </cell>
          <cell r="J46">
            <v>672</v>
          </cell>
        </row>
      </sheetData>
      <sheetData sheetId="21">
        <row r="8">
          <cell r="D8">
            <v>88295</v>
          </cell>
          <cell r="F8">
            <v>1071</v>
          </cell>
          <cell r="H8">
            <v>154017</v>
          </cell>
        </row>
        <row r="12">
          <cell r="D12">
            <v>13338</v>
          </cell>
          <cell r="F12">
            <v>4436</v>
          </cell>
        </row>
        <row r="13">
          <cell r="F13">
            <v>550</v>
          </cell>
          <cell r="H13">
            <v>21321</v>
          </cell>
        </row>
        <row r="14">
          <cell r="D14">
            <v>271</v>
          </cell>
          <cell r="F14">
            <v>863</v>
          </cell>
        </row>
        <row r="18">
          <cell r="D18">
            <v>8416</v>
          </cell>
          <cell r="F18">
            <v>395</v>
          </cell>
          <cell r="H18">
            <v>10609</v>
          </cell>
          <cell r="J18">
            <v>11004</v>
          </cell>
        </row>
        <row r="19">
          <cell r="H19">
            <v>10609</v>
          </cell>
        </row>
        <row r="20">
          <cell r="D20">
            <v>5831</v>
          </cell>
          <cell r="F20">
            <v>92</v>
          </cell>
        </row>
        <row r="21">
          <cell r="D21">
            <v>2485</v>
          </cell>
          <cell r="F21">
            <v>23</v>
          </cell>
        </row>
        <row r="22">
          <cell r="D22">
            <v>52</v>
          </cell>
          <cell r="F22">
            <v>46</v>
          </cell>
        </row>
        <row r="23">
          <cell r="D23">
            <v>0</v>
          </cell>
          <cell r="F23">
            <v>136</v>
          </cell>
        </row>
        <row r="24">
          <cell r="D24">
            <v>48</v>
          </cell>
          <cell r="F24">
            <v>98</v>
          </cell>
        </row>
        <row r="25">
          <cell r="D25">
            <v>869</v>
          </cell>
          <cell r="F25">
            <v>24</v>
          </cell>
          <cell r="J25">
            <v>24</v>
          </cell>
        </row>
        <row r="26">
          <cell r="D26">
            <v>285</v>
          </cell>
          <cell r="F26">
            <v>10</v>
          </cell>
        </row>
        <row r="27">
          <cell r="D27">
            <v>367</v>
          </cell>
          <cell r="F27">
            <v>0</v>
          </cell>
        </row>
        <row r="28">
          <cell r="D28">
            <v>217</v>
          </cell>
          <cell r="F28">
            <v>14</v>
          </cell>
        </row>
        <row r="29">
          <cell r="D29">
            <v>844</v>
          </cell>
          <cell r="F29">
            <v>109</v>
          </cell>
          <cell r="H29">
            <v>55115</v>
          </cell>
          <cell r="J29">
            <v>55224</v>
          </cell>
        </row>
        <row r="30">
          <cell r="D30">
            <v>377</v>
          </cell>
          <cell r="F30">
            <v>72</v>
          </cell>
        </row>
        <row r="31">
          <cell r="D31">
            <v>467</v>
          </cell>
          <cell r="F31">
            <v>37</v>
          </cell>
        </row>
        <row r="32">
          <cell r="H32">
            <v>15729</v>
          </cell>
        </row>
        <row r="33">
          <cell r="H33">
            <v>39386</v>
          </cell>
        </row>
        <row r="34">
          <cell r="D34">
            <v>1261</v>
          </cell>
          <cell r="F34">
            <v>1557</v>
          </cell>
          <cell r="J34">
            <v>1557</v>
          </cell>
        </row>
        <row r="35">
          <cell r="D35">
            <v>412</v>
          </cell>
          <cell r="F35">
            <v>386</v>
          </cell>
          <cell r="J35">
            <v>386</v>
          </cell>
        </row>
        <row r="36">
          <cell r="D36">
            <v>288</v>
          </cell>
          <cell r="F36">
            <v>0</v>
          </cell>
          <cell r="J36">
            <v>0</v>
          </cell>
        </row>
        <row r="37">
          <cell r="D37">
            <v>3798</v>
          </cell>
          <cell r="F37">
            <v>102</v>
          </cell>
          <cell r="H37">
            <v>42713</v>
          </cell>
          <cell r="J37">
            <v>42815</v>
          </cell>
        </row>
        <row r="38">
          <cell r="D38">
            <v>778</v>
          </cell>
          <cell r="F38">
            <v>0</v>
          </cell>
        </row>
        <row r="39">
          <cell r="D39">
            <v>2756</v>
          </cell>
          <cell r="F39">
            <v>98</v>
          </cell>
        </row>
        <row r="40">
          <cell r="D40">
            <v>264</v>
          </cell>
          <cell r="F40">
            <v>4</v>
          </cell>
        </row>
        <row r="41">
          <cell r="H41">
            <v>42713</v>
          </cell>
        </row>
        <row r="42">
          <cell r="D42">
            <v>2954</v>
          </cell>
          <cell r="F42">
            <v>63</v>
          </cell>
          <cell r="J42">
            <v>63</v>
          </cell>
        </row>
        <row r="43">
          <cell r="D43">
            <v>15</v>
          </cell>
          <cell r="F43">
            <v>104</v>
          </cell>
          <cell r="J43">
            <v>104</v>
          </cell>
        </row>
        <row r="44">
          <cell r="D44">
            <v>133</v>
          </cell>
          <cell r="F44">
            <v>0</v>
          </cell>
          <cell r="J44">
            <v>0</v>
          </cell>
        </row>
        <row r="45">
          <cell r="H45">
            <v>41404</v>
          </cell>
          <cell r="J45">
            <v>41404</v>
          </cell>
        </row>
        <row r="46">
          <cell r="D46">
            <v>1162</v>
          </cell>
          <cell r="F46">
            <v>0</v>
          </cell>
          <cell r="J4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99"/>
      <sheetName val="Feb99"/>
      <sheetName val="02ytd"/>
      <sheetName val="Mar99"/>
      <sheetName val="03ytd"/>
      <sheetName val="Apr99"/>
      <sheetName val="04ytd"/>
      <sheetName val="May99"/>
      <sheetName val="05ytd"/>
      <sheetName val="Jun99"/>
      <sheetName val="06ytd"/>
      <sheetName val="Jul99"/>
      <sheetName val="07ytd"/>
      <sheetName val="Aug99"/>
      <sheetName val="08ytd"/>
      <sheetName val="Sep99"/>
      <sheetName val="09ytd"/>
      <sheetName val="Oct99"/>
      <sheetName val="10ytd"/>
      <sheetName val="Nov99"/>
      <sheetName val="11ytd"/>
      <sheetName val="Dec99"/>
      <sheetName val="12ytd"/>
    </sheetNames>
    <sheetDataSet>
      <sheetData sheetId="20">
        <row r="8">
          <cell r="D8">
            <v>871267</v>
          </cell>
          <cell r="F8">
            <v>12650</v>
          </cell>
          <cell r="H8">
            <v>1152841</v>
          </cell>
        </row>
        <row r="9">
          <cell r="D9">
            <v>52558</v>
          </cell>
          <cell r="F9">
            <v>0</v>
          </cell>
          <cell r="H9">
            <v>0</v>
          </cell>
        </row>
        <row r="12">
          <cell r="D12">
            <v>229337</v>
          </cell>
          <cell r="F12">
            <v>124926</v>
          </cell>
          <cell r="H12">
            <v>247818</v>
          </cell>
        </row>
        <row r="13">
          <cell r="D13">
            <v>0</v>
          </cell>
          <cell r="F13">
            <v>9466</v>
          </cell>
          <cell r="H13">
            <v>0</v>
          </cell>
        </row>
        <row r="14">
          <cell r="D14">
            <v>0</v>
          </cell>
          <cell r="F14">
            <v>11650</v>
          </cell>
          <cell r="H14">
            <v>0</v>
          </cell>
        </row>
        <row r="19">
          <cell r="D19">
            <v>52720</v>
          </cell>
          <cell r="F19">
            <v>1740</v>
          </cell>
          <cell r="H19">
            <v>0</v>
          </cell>
        </row>
        <row r="20">
          <cell r="D20">
            <v>28388</v>
          </cell>
          <cell r="F20">
            <v>1776</v>
          </cell>
          <cell r="H20">
            <v>0</v>
          </cell>
        </row>
        <row r="21">
          <cell r="D21">
            <v>5146</v>
          </cell>
          <cell r="F21">
            <v>6554</v>
          </cell>
          <cell r="H21">
            <v>0</v>
          </cell>
        </row>
        <row r="23">
          <cell r="D23">
            <v>4877</v>
          </cell>
          <cell r="F23">
            <v>89</v>
          </cell>
          <cell r="H23">
            <v>0</v>
          </cell>
        </row>
        <row r="24">
          <cell r="D24">
            <v>382</v>
          </cell>
          <cell r="F24">
            <v>13</v>
          </cell>
          <cell r="H24">
            <v>0</v>
          </cell>
        </row>
        <row r="25">
          <cell r="D25">
            <v>2286</v>
          </cell>
          <cell r="F25">
            <v>111</v>
          </cell>
          <cell r="H25">
            <v>0</v>
          </cell>
        </row>
        <row r="27">
          <cell r="D27">
            <v>2847</v>
          </cell>
          <cell r="F27">
            <v>2947</v>
          </cell>
          <cell r="H27">
            <v>0</v>
          </cell>
        </row>
        <row r="28">
          <cell r="D28">
            <v>4104</v>
          </cell>
          <cell r="F28">
            <v>809</v>
          </cell>
          <cell r="H28">
            <v>0</v>
          </cell>
        </row>
        <row r="29">
          <cell r="D29">
            <v>0</v>
          </cell>
          <cell r="F29">
            <v>0</v>
          </cell>
          <cell r="H29">
            <v>71224</v>
          </cell>
        </row>
        <row r="30">
          <cell r="D30">
            <v>0</v>
          </cell>
          <cell r="F30">
            <v>0</v>
          </cell>
          <cell r="H30">
            <v>94322</v>
          </cell>
        </row>
        <row r="31">
          <cell r="D31">
            <v>11588</v>
          </cell>
          <cell r="F31">
            <v>31672</v>
          </cell>
          <cell r="H31">
            <v>818</v>
          </cell>
        </row>
        <row r="32">
          <cell r="D32">
            <v>3073</v>
          </cell>
          <cell r="F32">
            <v>8532</v>
          </cell>
          <cell r="H32">
            <v>0</v>
          </cell>
        </row>
        <row r="33">
          <cell r="D33">
            <v>742</v>
          </cell>
          <cell r="F33">
            <v>0</v>
          </cell>
          <cell r="H33">
            <v>0</v>
          </cell>
        </row>
        <row r="35">
          <cell r="D35">
            <v>25601</v>
          </cell>
          <cell r="F35">
            <v>48</v>
          </cell>
          <cell r="H35">
            <v>0</v>
          </cell>
        </row>
        <row r="36">
          <cell r="D36">
            <v>13328</v>
          </cell>
          <cell r="F36">
            <v>258</v>
          </cell>
          <cell r="H36">
            <v>0</v>
          </cell>
        </row>
        <row r="37">
          <cell r="D37">
            <v>5235</v>
          </cell>
          <cell r="F37">
            <v>60</v>
          </cell>
          <cell r="H37">
            <v>0</v>
          </cell>
        </row>
        <row r="38">
          <cell r="D38">
            <v>0</v>
          </cell>
          <cell r="F38">
            <v>5</v>
          </cell>
          <cell r="H38">
            <v>103123</v>
          </cell>
        </row>
        <row r="39">
          <cell r="D39">
            <v>8701</v>
          </cell>
          <cell r="F39">
            <v>709</v>
          </cell>
          <cell r="H39">
            <v>0</v>
          </cell>
        </row>
        <row r="40">
          <cell r="D40">
            <v>263</v>
          </cell>
          <cell r="F40">
            <v>1446</v>
          </cell>
          <cell r="H40">
            <v>43</v>
          </cell>
        </row>
        <row r="41">
          <cell r="D41">
            <v>1223</v>
          </cell>
          <cell r="F41">
            <v>0</v>
          </cell>
          <cell r="H41">
            <v>0</v>
          </cell>
        </row>
        <row r="42">
          <cell r="D42">
            <v>75</v>
          </cell>
          <cell r="F42">
            <v>0</v>
          </cell>
          <cell r="H42">
            <v>104672</v>
          </cell>
        </row>
        <row r="43">
          <cell r="D43">
            <v>10252</v>
          </cell>
          <cell r="F43">
            <v>519</v>
          </cell>
        </row>
      </sheetData>
      <sheetData sheetId="21">
        <row r="8">
          <cell r="D8">
            <v>70632</v>
          </cell>
          <cell r="F8">
            <v>899</v>
          </cell>
          <cell r="H8">
            <v>123962</v>
          </cell>
        </row>
        <row r="12">
          <cell r="D12">
            <v>18561</v>
          </cell>
          <cell r="F12">
            <v>7061</v>
          </cell>
          <cell r="H12">
            <v>18578</v>
          </cell>
        </row>
        <row r="13">
          <cell r="F13">
            <v>766</v>
          </cell>
        </row>
        <row r="14">
          <cell r="F14">
            <v>491</v>
          </cell>
        </row>
        <row r="19">
          <cell r="D19">
            <v>3793</v>
          </cell>
          <cell r="F19">
            <v>86</v>
          </cell>
        </row>
        <row r="20">
          <cell r="D20">
            <v>2555</v>
          </cell>
          <cell r="F20">
            <v>58</v>
          </cell>
        </row>
        <row r="21">
          <cell r="D21">
            <v>428</v>
          </cell>
          <cell r="F21">
            <v>90</v>
          </cell>
        </row>
        <row r="23">
          <cell r="D23">
            <v>571</v>
          </cell>
          <cell r="F23">
            <v>10</v>
          </cell>
        </row>
        <row r="24">
          <cell r="D24">
            <v>28</v>
          </cell>
        </row>
        <row r="25">
          <cell r="D25">
            <v>272</v>
          </cell>
          <cell r="F25">
            <v>0</v>
          </cell>
        </row>
        <row r="27">
          <cell r="D27">
            <v>388</v>
          </cell>
          <cell r="F27">
            <v>198</v>
          </cell>
        </row>
        <row r="28">
          <cell r="D28">
            <v>493</v>
          </cell>
          <cell r="F28">
            <v>78</v>
          </cell>
        </row>
        <row r="29">
          <cell r="H29">
            <v>10024</v>
          </cell>
        </row>
        <row r="30">
          <cell r="H30">
            <v>10681</v>
          </cell>
        </row>
        <row r="31">
          <cell r="D31">
            <v>1233</v>
          </cell>
          <cell r="F31">
            <v>1762</v>
          </cell>
          <cell r="H31">
            <v>15</v>
          </cell>
        </row>
        <row r="32">
          <cell r="D32">
            <v>564</v>
          </cell>
          <cell r="F32">
            <v>335</v>
          </cell>
        </row>
        <row r="33">
          <cell r="D33">
            <v>118</v>
          </cell>
        </row>
        <row r="35">
          <cell r="D35">
            <v>1480</v>
          </cell>
          <cell r="F35">
            <v>5</v>
          </cell>
        </row>
        <row r="36">
          <cell r="D36">
            <v>1394</v>
          </cell>
          <cell r="F36">
            <v>24</v>
          </cell>
        </row>
        <row r="37">
          <cell r="D37">
            <v>227</v>
          </cell>
          <cell r="F37">
            <v>3</v>
          </cell>
        </row>
        <row r="38">
          <cell r="H38">
            <v>18946</v>
          </cell>
        </row>
        <row r="39">
          <cell r="D39">
            <v>1104</v>
          </cell>
        </row>
        <row r="40">
          <cell r="D40">
            <v>12</v>
          </cell>
          <cell r="F40">
            <v>74</v>
          </cell>
        </row>
        <row r="41">
          <cell r="D41">
            <v>100</v>
          </cell>
        </row>
        <row r="42">
          <cell r="H42">
            <v>24404</v>
          </cell>
        </row>
        <row r="43">
          <cell r="D43">
            <v>1016</v>
          </cell>
          <cell r="F43">
            <v>13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98"/>
      <sheetName val="Feb98"/>
      <sheetName val="02ytd"/>
      <sheetName val="Mar98"/>
      <sheetName val="03ytd"/>
      <sheetName val="Apr98"/>
      <sheetName val="04ytd"/>
      <sheetName val="May98"/>
      <sheetName val="05ytd"/>
      <sheetName val="Jun98"/>
      <sheetName val="06ytd"/>
      <sheetName val="Jul98"/>
      <sheetName val="07ytd"/>
      <sheetName val="Aug98"/>
      <sheetName val="08ytd"/>
      <sheetName val="Sep98"/>
      <sheetName val="09ytd"/>
      <sheetName val="Oct98"/>
      <sheetName val="10ytd"/>
      <sheetName val="Nov98"/>
      <sheetName val="11ytd"/>
      <sheetName val="Dec98"/>
      <sheetName val="12ytd"/>
    </sheetNames>
    <sheetDataSet>
      <sheetData sheetId="20">
        <row r="8">
          <cell r="D8">
            <v>725775</v>
          </cell>
          <cell r="F8">
            <v>4760</v>
          </cell>
          <cell r="H8">
            <v>936756</v>
          </cell>
        </row>
        <row r="9">
          <cell r="D9">
            <v>54751</v>
          </cell>
          <cell r="F9">
            <v>0</v>
          </cell>
          <cell r="H9">
            <v>0</v>
          </cell>
        </row>
        <row r="12">
          <cell r="D12">
            <v>237177</v>
          </cell>
          <cell r="F12">
            <v>214606</v>
          </cell>
          <cell r="H12">
            <v>278591</v>
          </cell>
        </row>
        <row r="13">
          <cell r="D13">
            <v>0</v>
          </cell>
          <cell r="F13">
            <v>9869</v>
          </cell>
          <cell r="H13">
            <v>0</v>
          </cell>
        </row>
        <row r="14">
          <cell r="D14">
            <v>7</v>
          </cell>
          <cell r="F14">
            <v>10112</v>
          </cell>
          <cell r="H14">
            <v>0</v>
          </cell>
        </row>
        <row r="19">
          <cell r="D19">
            <v>49202</v>
          </cell>
          <cell r="F19">
            <v>1554</v>
          </cell>
          <cell r="H19">
            <v>0</v>
          </cell>
        </row>
        <row r="20">
          <cell r="D20">
            <v>27240</v>
          </cell>
          <cell r="F20">
            <v>2558</v>
          </cell>
          <cell r="H20">
            <v>0</v>
          </cell>
        </row>
        <row r="21">
          <cell r="D21">
            <v>5174</v>
          </cell>
          <cell r="F21">
            <v>6435</v>
          </cell>
          <cell r="H21">
            <v>0</v>
          </cell>
        </row>
        <row r="23">
          <cell r="D23">
            <v>4529</v>
          </cell>
          <cell r="F23">
            <v>43</v>
          </cell>
          <cell r="H23">
            <v>0</v>
          </cell>
        </row>
        <row r="24">
          <cell r="D24">
            <v>497</v>
          </cell>
          <cell r="F24">
            <v>2</v>
          </cell>
          <cell r="H24">
            <v>0</v>
          </cell>
        </row>
        <row r="25">
          <cell r="D25">
            <v>1866</v>
          </cell>
          <cell r="F25">
            <v>437</v>
          </cell>
          <cell r="H25">
            <v>0</v>
          </cell>
        </row>
        <row r="27">
          <cell r="D27">
            <v>2765</v>
          </cell>
          <cell r="F27">
            <v>2585</v>
          </cell>
          <cell r="H27">
            <v>0</v>
          </cell>
        </row>
        <row r="28">
          <cell r="D28">
            <v>4094</v>
          </cell>
          <cell r="F28">
            <v>1047</v>
          </cell>
          <cell r="H28">
            <v>0</v>
          </cell>
        </row>
        <row r="29">
          <cell r="D29">
            <v>0</v>
          </cell>
          <cell r="F29">
            <v>0</v>
          </cell>
          <cell r="H29">
            <v>58014</v>
          </cell>
        </row>
        <row r="30">
          <cell r="D30">
            <v>0</v>
          </cell>
          <cell r="F30">
            <v>0</v>
          </cell>
          <cell r="H30">
            <v>119103</v>
          </cell>
        </row>
        <row r="31">
          <cell r="D31">
            <v>12332</v>
          </cell>
          <cell r="F31">
            <v>28622</v>
          </cell>
          <cell r="H31">
            <v>0</v>
          </cell>
        </row>
        <row r="32">
          <cell r="D32">
            <v>2783</v>
          </cell>
          <cell r="F32">
            <v>8797</v>
          </cell>
          <cell r="H32">
            <v>0</v>
          </cell>
        </row>
        <row r="33">
          <cell r="D33">
            <v>812</v>
          </cell>
          <cell r="F33">
            <v>506</v>
          </cell>
          <cell r="H33">
            <v>0</v>
          </cell>
        </row>
        <row r="35">
          <cell r="D35">
            <v>28279</v>
          </cell>
          <cell r="F35">
            <v>49</v>
          </cell>
          <cell r="H35">
            <v>0</v>
          </cell>
        </row>
        <row r="36">
          <cell r="D36">
            <v>12645</v>
          </cell>
          <cell r="F36">
            <v>171</v>
          </cell>
          <cell r="H36">
            <v>0</v>
          </cell>
        </row>
        <row r="37">
          <cell r="D37">
            <v>4461</v>
          </cell>
          <cell r="F37">
            <v>44</v>
          </cell>
          <cell r="H37">
            <v>0</v>
          </cell>
        </row>
        <row r="38">
          <cell r="D38">
            <v>0</v>
          </cell>
          <cell r="F38">
            <v>0</v>
          </cell>
          <cell r="H38">
            <v>52178</v>
          </cell>
        </row>
        <row r="39">
          <cell r="D39">
            <v>8472</v>
          </cell>
          <cell r="F39">
            <v>624</v>
          </cell>
          <cell r="H39">
            <v>0</v>
          </cell>
        </row>
        <row r="40">
          <cell r="D40">
            <v>336</v>
          </cell>
          <cell r="F40">
            <v>1687</v>
          </cell>
          <cell r="H40">
            <v>0</v>
          </cell>
        </row>
        <row r="41">
          <cell r="D41">
            <v>1404</v>
          </cell>
          <cell r="F41">
            <v>16</v>
          </cell>
          <cell r="H41">
            <v>0</v>
          </cell>
        </row>
        <row r="42">
          <cell r="D42">
            <v>95</v>
          </cell>
          <cell r="F42">
            <v>0</v>
          </cell>
          <cell r="H42">
            <v>117219</v>
          </cell>
        </row>
        <row r="43">
          <cell r="D43">
            <v>12436</v>
          </cell>
          <cell r="F43">
            <v>580</v>
          </cell>
        </row>
      </sheetData>
      <sheetData sheetId="21">
        <row r="8">
          <cell r="D8">
            <v>65968</v>
          </cell>
          <cell r="F8">
            <v>659</v>
          </cell>
          <cell r="H8">
            <v>94779</v>
          </cell>
        </row>
        <row r="9">
          <cell r="D9">
            <v>6294</v>
          </cell>
        </row>
        <row r="12">
          <cell r="D12">
            <v>19220</v>
          </cell>
          <cell r="F12">
            <v>13087</v>
          </cell>
          <cell r="H12">
            <v>26035</v>
          </cell>
        </row>
        <row r="13">
          <cell r="F13">
            <v>797</v>
          </cell>
        </row>
        <row r="14">
          <cell r="F14">
            <v>359</v>
          </cell>
        </row>
        <row r="19">
          <cell r="D19">
            <v>4135</v>
          </cell>
          <cell r="F19">
            <v>114</v>
          </cell>
        </row>
        <row r="20">
          <cell r="D20">
            <v>2508</v>
          </cell>
          <cell r="F20">
            <v>278</v>
          </cell>
        </row>
        <row r="21">
          <cell r="D21">
            <v>460</v>
          </cell>
          <cell r="F21">
            <v>180</v>
          </cell>
        </row>
        <row r="23">
          <cell r="D23">
            <v>440</v>
          </cell>
          <cell r="F23">
            <v>8</v>
          </cell>
        </row>
        <row r="24">
          <cell r="D24">
            <v>19</v>
          </cell>
        </row>
        <row r="25">
          <cell r="D25">
            <v>244</v>
          </cell>
        </row>
        <row r="27">
          <cell r="D27">
            <v>200</v>
          </cell>
          <cell r="F27">
            <v>150</v>
          </cell>
        </row>
        <row r="28">
          <cell r="D28">
            <v>398</v>
          </cell>
          <cell r="F28">
            <v>42</v>
          </cell>
        </row>
        <row r="29">
          <cell r="H29">
            <v>9940</v>
          </cell>
        </row>
        <row r="31">
          <cell r="D31">
            <v>1060</v>
          </cell>
          <cell r="F31">
            <v>1362</v>
          </cell>
        </row>
        <row r="32">
          <cell r="D32">
            <v>309</v>
          </cell>
          <cell r="F32">
            <v>488</v>
          </cell>
        </row>
        <row r="33">
          <cell r="D33">
            <v>56</v>
          </cell>
        </row>
        <row r="35">
          <cell r="D35">
            <v>2396</v>
          </cell>
          <cell r="F35">
            <v>48</v>
          </cell>
        </row>
        <row r="36">
          <cell r="D36">
            <v>1379</v>
          </cell>
          <cell r="F36">
            <v>33</v>
          </cell>
        </row>
        <row r="37">
          <cell r="D37">
            <v>538</v>
          </cell>
        </row>
        <row r="38">
          <cell r="F38">
            <v>3</v>
          </cell>
          <cell r="H38">
            <v>15202</v>
          </cell>
        </row>
        <row r="39">
          <cell r="D39">
            <v>1208</v>
          </cell>
          <cell r="F39">
            <v>34</v>
          </cell>
        </row>
        <row r="40">
          <cell r="D40">
            <v>20</v>
          </cell>
          <cell r="F40">
            <v>147</v>
          </cell>
        </row>
        <row r="41">
          <cell r="D41">
            <v>80</v>
          </cell>
        </row>
        <row r="42">
          <cell r="H42">
            <v>22077</v>
          </cell>
        </row>
        <row r="43">
          <cell r="D43">
            <v>882</v>
          </cell>
          <cell r="F43">
            <v>27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02"/>
      <sheetName val="Feb02"/>
      <sheetName val="02ytd"/>
      <sheetName val="Mar02"/>
      <sheetName val="03ytd"/>
      <sheetName val="Apr02"/>
      <sheetName val="04ytd"/>
      <sheetName val="May02"/>
      <sheetName val="05ytd"/>
      <sheetName val="Jun02"/>
      <sheetName val="06ytd"/>
      <sheetName val="Jul02"/>
      <sheetName val="07ytd"/>
      <sheetName val="Aug02"/>
      <sheetName val="08ytd"/>
      <sheetName val="Sep02"/>
      <sheetName val="09ytd"/>
      <sheetName val="Oct02"/>
      <sheetName val="10ytd"/>
      <sheetName val="Nov02"/>
      <sheetName val="11ytd"/>
      <sheetName val="Dec02"/>
      <sheetName val="12ytd"/>
      <sheetName val="notes"/>
    </sheetNames>
    <sheetDataSet>
      <sheetData sheetId="20">
        <row r="8">
          <cell r="D8">
            <v>844039</v>
          </cell>
          <cell r="F8">
            <v>4230</v>
          </cell>
          <cell r="H8">
            <v>1504232</v>
          </cell>
        </row>
        <row r="9">
          <cell r="D9">
            <v>14991</v>
          </cell>
          <cell r="F9">
            <v>0</v>
          </cell>
          <cell r="H9">
            <v>0</v>
          </cell>
        </row>
        <row r="12">
          <cell r="D12">
            <v>281384</v>
          </cell>
          <cell r="F12">
            <v>102133</v>
          </cell>
          <cell r="H12">
            <v>180197</v>
          </cell>
        </row>
        <row r="13">
          <cell r="D13">
            <v>0</v>
          </cell>
          <cell r="F13">
            <v>9440</v>
          </cell>
          <cell r="H13">
            <v>0</v>
          </cell>
        </row>
        <row r="14">
          <cell r="D14">
            <v>0</v>
          </cell>
          <cell r="F14">
            <v>17097</v>
          </cell>
          <cell r="H14">
            <v>0</v>
          </cell>
        </row>
        <row r="18">
          <cell r="D18">
            <v>81902</v>
          </cell>
          <cell r="F18">
            <v>8073</v>
          </cell>
          <cell r="H18">
            <v>363856</v>
          </cell>
          <cell r="J18">
            <v>371929</v>
          </cell>
        </row>
        <row r="19">
          <cell r="H19">
            <v>363856</v>
          </cell>
        </row>
        <row r="20">
          <cell r="D20">
            <v>54044</v>
          </cell>
          <cell r="F20">
            <v>1509</v>
          </cell>
          <cell r="H20">
            <v>0</v>
          </cell>
        </row>
        <row r="21">
          <cell r="D21">
            <v>23492</v>
          </cell>
          <cell r="F21">
            <v>579</v>
          </cell>
          <cell r="H21">
            <v>0</v>
          </cell>
        </row>
        <row r="22">
          <cell r="D22">
            <v>4366</v>
          </cell>
          <cell r="F22">
            <v>5985</v>
          </cell>
          <cell r="H22">
            <v>0</v>
          </cell>
        </row>
        <row r="23">
          <cell r="D23">
            <v>8244</v>
          </cell>
          <cell r="F23">
            <v>567</v>
          </cell>
          <cell r="J23">
            <v>567</v>
          </cell>
        </row>
        <row r="24">
          <cell r="D24">
            <v>5184</v>
          </cell>
          <cell r="F24">
            <v>80</v>
          </cell>
          <cell r="H24">
            <v>0</v>
          </cell>
        </row>
        <row r="25">
          <cell r="D25">
            <v>406</v>
          </cell>
          <cell r="F25">
            <v>34</v>
          </cell>
          <cell r="H25">
            <v>0</v>
          </cell>
        </row>
        <row r="26">
          <cell r="D26">
            <v>2654</v>
          </cell>
          <cell r="F26">
            <v>453</v>
          </cell>
          <cell r="H26">
            <v>0</v>
          </cell>
        </row>
        <row r="27">
          <cell r="D27">
            <v>9185</v>
          </cell>
          <cell r="F27">
            <v>4403</v>
          </cell>
          <cell r="H27">
            <v>162511</v>
          </cell>
          <cell r="J27">
            <v>166914</v>
          </cell>
        </row>
        <row r="28">
          <cell r="D28">
            <v>4630</v>
          </cell>
          <cell r="F28">
            <v>3615</v>
          </cell>
          <cell r="H28">
            <v>0</v>
          </cell>
        </row>
        <row r="29">
          <cell r="D29">
            <v>4555</v>
          </cell>
          <cell r="F29">
            <v>788</v>
          </cell>
          <cell r="H29">
            <v>0</v>
          </cell>
        </row>
        <row r="30">
          <cell r="D30">
            <v>0</v>
          </cell>
          <cell r="F30">
            <v>0</v>
          </cell>
          <cell r="H30">
            <v>100606</v>
          </cell>
        </row>
        <row r="31">
          <cell r="D31">
            <v>0</v>
          </cell>
          <cell r="F31">
            <v>0</v>
          </cell>
          <cell r="H31">
            <v>61905</v>
          </cell>
        </row>
        <row r="32">
          <cell r="D32">
            <v>10167</v>
          </cell>
          <cell r="F32">
            <v>31573</v>
          </cell>
          <cell r="H32">
            <v>2426</v>
          </cell>
          <cell r="J32">
            <v>33999</v>
          </cell>
        </row>
        <row r="33">
          <cell r="D33">
            <v>3040</v>
          </cell>
          <cell r="F33">
            <v>9293</v>
          </cell>
          <cell r="H33">
            <v>0</v>
          </cell>
          <cell r="J33">
            <v>9293</v>
          </cell>
        </row>
        <row r="34">
          <cell r="D34">
            <v>1910</v>
          </cell>
          <cell r="F34">
            <v>4</v>
          </cell>
          <cell r="H34">
            <v>0</v>
          </cell>
          <cell r="J34">
            <v>4</v>
          </cell>
        </row>
        <row r="35">
          <cell r="D35">
            <v>24721</v>
          </cell>
          <cell r="F35">
            <v>484</v>
          </cell>
          <cell r="H35">
            <v>205152</v>
          </cell>
          <cell r="J35">
            <v>205636</v>
          </cell>
        </row>
        <row r="36">
          <cell r="D36">
            <v>10708</v>
          </cell>
          <cell r="F36">
            <v>6</v>
          </cell>
          <cell r="H36">
            <v>0</v>
          </cell>
        </row>
        <row r="37">
          <cell r="D37">
            <v>12274</v>
          </cell>
          <cell r="F37">
            <v>444</v>
          </cell>
          <cell r="H37">
            <v>0</v>
          </cell>
        </row>
        <row r="38">
          <cell r="D38">
            <v>1739</v>
          </cell>
          <cell r="F38">
            <v>34</v>
          </cell>
          <cell r="H38">
            <v>0</v>
          </cell>
        </row>
        <row r="39">
          <cell r="D39">
            <v>0</v>
          </cell>
          <cell r="F39">
            <v>0</v>
          </cell>
          <cell r="H39">
            <v>205152</v>
          </cell>
        </row>
        <row r="40">
          <cell r="D40">
            <v>11398</v>
          </cell>
          <cell r="F40">
            <v>765</v>
          </cell>
          <cell r="H40">
            <v>0</v>
          </cell>
          <cell r="J40">
            <v>765</v>
          </cell>
        </row>
        <row r="41">
          <cell r="D41">
            <v>426</v>
          </cell>
          <cell r="F41">
            <v>1628</v>
          </cell>
          <cell r="H41">
            <v>0</v>
          </cell>
          <cell r="J41">
            <v>1628</v>
          </cell>
        </row>
        <row r="42">
          <cell r="D42">
            <v>834</v>
          </cell>
          <cell r="F42">
            <v>2</v>
          </cell>
          <cell r="H42">
            <v>0</v>
          </cell>
          <cell r="J42">
            <v>2</v>
          </cell>
        </row>
        <row r="43">
          <cell r="D43">
            <v>0</v>
          </cell>
          <cell r="F43">
            <v>0</v>
          </cell>
          <cell r="H43">
            <v>127506</v>
          </cell>
          <cell r="J43">
            <v>127506</v>
          </cell>
        </row>
        <row r="44">
          <cell r="D44">
            <v>1135</v>
          </cell>
          <cell r="F44">
            <v>283</v>
          </cell>
          <cell r="H44">
            <v>0</v>
          </cell>
          <cell r="J44">
            <v>283</v>
          </cell>
        </row>
      </sheetData>
      <sheetData sheetId="21">
        <row r="8">
          <cell r="D8">
            <v>73041</v>
          </cell>
          <cell r="F8">
            <v>472</v>
          </cell>
          <cell r="H8">
            <v>141672</v>
          </cell>
        </row>
        <row r="9">
          <cell r="D9">
            <v>1134</v>
          </cell>
        </row>
        <row r="12">
          <cell r="D12">
            <v>20446</v>
          </cell>
          <cell r="F12">
            <v>7383</v>
          </cell>
          <cell r="H12">
            <v>16726</v>
          </cell>
        </row>
        <row r="13">
          <cell r="F13">
            <v>253</v>
          </cell>
        </row>
        <row r="14">
          <cell r="F14">
            <v>580</v>
          </cell>
        </row>
        <row r="18">
          <cell r="D18">
            <v>6310</v>
          </cell>
          <cell r="F18">
            <v>189</v>
          </cell>
          <cell r="H18">
            <v>25652</v>
          </cell>
          <cell r="J18">
            <v>25841</v>
          </cell>
        </row>
        <row r="19">
          <cell r="H19">
            <v>25652</v>
          </cell>
        </row>
        <row r="20">
          <cell r="D20">
            <v>4284</v>
          </cell>
          <cell r="F20">
            <v>77</v>
          </cell>
        </row>
        <row r="21">
          <cell r="D21">
            <v>1728</v>
          </cell>
          <cell r="F21">
            <v>32</v>
          </cell>
        </row>
        <row r="22">
          <cell r="D22">
            <v>298</v>
          </cell>
          <cell r="F22">
            <v>80</v>
          </cell>
        </row>
        <row r="23">
          <cell r="D23">
            <v>791</v>
          </cell>
          <cell r="F23">
            <v>86</v>
          </cell>
          <cell r="J23">
            <v>86</v>
          </cell>
        </row>
        <row r="24">
          <cell r="D24">
            <v>519</v>
          </cell>
          <cell r="F24">
            <v>7</v>
          </cell>
        </row>
        <row r="25">
          <cell r="D25">
            <v>49</v>
          </cell>
          <cell r="F25">
            <v>0</v>
          </cell>
        </row>
        <row r="26">
          <cell r="D26">
            <v>223</v>
          </cell>
          <cell r="F26">
            <v>79</v>
          </cell>
        </row>
        <row r="27">
          <cell r="D27">
            <v>797</v>
          </cell>
          <cell r="F27">
            <v>430</v>
          </cell>
          <cell r="H27">
            <v>12046</v>
          </cell>
          <cell r="J27">
            <v>12476</v>
          </cell>
        </row>
        <row r="28">
          <cell r="D28">
            <v>320</v>
          </cell>
          <cell r="F28">
            <v>403</v>
          </cell>
        </row>
        <row r="29">
          <cell r="D29">
            <v>477</v>
          </cell>
          <cell r="F29">
            <v>27</v>
          </cell>
        </row>
        <row r="30">
          <cell r="H30">
            <v>9076</v>
          </cell>
        </row>
        <row r="31">
          <cell r="H31">
            <v>2970</v>
          </cell>
        </row>
        <row r="32">
          <cell r="D32">
            <v>919</v>
          </cell>
          <cell r="F32">
            <v>953</v>
          </cell>
          <cell r="J32">
            <v>953</v>
          </cell>
        </row>
        <row r="33">
          <cell r="D33">
            <v>265</v>
          </cell>
          <cell r="F33">
            <v>210</v>
          </cell>
          <cell r="J33">
            <v>210</v>
          </cell>
        </row>
        <row r="34">
          <cell r="D34">
            <v>251</v>
          </cell>
          <cell r="F34">
            <v>0</v>
          </cell>
          <cell r="J34">
            <v>0</v>
          </cell>
        </row>
        <row r="35">
          <cell r="D35">
            <v>2648</v>
          </cell>
          <cell r="F35">
            <v>6</v>
          </cell>
          <cell r="H35">
            <v>28551</v>
          </cell>
          <cell r="J35">
            <v>28557</v>
          </cell>
        </row>
        <row r="36">
          <cell r="D36">
            <v>814</v>
          </cell>
          <cell r="F36">
            <v>0</v>
          </cell>
        </row>
        <row r="37">
          <cell r="D37">
            <v>1615</v>
          </cell>
        </row>
        <row r="38">
          <cell r="D38">
            <v>219</v>
          </cell>
          <cell r="F38">
            <v>6</v>
          </cell>
        </row>
        <row r="39">
          <cell r="H39">
            <v>28551</v>
          </cell>
        </row>
        <row r="40">
          <cell r="D40">
            <v>1166</v>
          </cell>
          <cell r="F40">
            <v>58</v>
          </cell>
          <cell r="J40">
            <v>58</v>
          </cell>
        </row>
        <row r="41">
          <cell r="D41">
            <v>19</v>
          </cell>
          <cell r="F41">
            <v>351</v>
          </cell>
          <cell r="J41">
            <v>351</v>
          </cell>
        </row>
        <row r="42">
          <cell r="D42">
            <v>138</v>
          </cell>
          <cell r="F42">
            <v>0</v>
          </cell>
          <cell r="J42">
            <v>0</v>
          </cell>
        </row>
        <row r="43">
          <cell r="H43">
            <v>31585</v>
          </cell>
          <cell r="J43">
            <v>31585</v>
          </cell>
        </row>
        <row r="44">
          <cell r="D44">
            <v>1593</v>
          </cell>
          <cell r="F44">
            <v>19</v>
          </cell>
          <cell r="J44">
            <v>19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03"/>
      <sheetName val="Feb03"/>
      <sheetName val="02ytd"/>
      <sheetName val="Mar03"/>
      <sheetName val="03ytd"/>
      <sheetName val="Apr03"/>
      <sheetName val="04ytd"/>
      <sheetName val="May03"/>
      <sheetName val="05ytd"/>
      <sheetName val="Jun03"/>
      <sheetName val="06ytd"/>
      <sheetName val="Jul03"/>
      <sheetName val="07ytd"/>
      <sheetName val="Aug03"/>
      <sheetName val="08ytd"/>
      <sheetName val="Sep03"/>
      <sheetName val="09ytd"/>
      <sheetName val="OCT03"/>
      <sheetName val="10ytd"/>
      <sheetName val="Nov03"/>
      <sheetName val="11ytd"/>
      <sheetName val="Dec03"/>
      <sheetName val="12ytd"/>
      <sheetName val="notes"/>
    </sheetNames>
    <sheetDataSet>
      <sheetData sheetId="20">
        <row r="8">
          <cell r="D8">
            <v>849764</v>
          </cell>
          <cell r="F8">
            <v>3790</v>
          </cell>
          <cell r="H8">
            <v>1528743</v>
          </cell>
        </row>
        <row r="9">
          <cell r="D9">
            <v>15068</v>
          </cell>
          <cell r="F9">
            <v>0</v>
          </cell>
          <cell r="H9">
            <v>0</v>
          </cell>
        </row>
        <row r="12">
          <cell r="D12">
            <v>269099</v>
          </cell>
          <cell r="F12">
            <v>98300</v>
          </cell>
          <cell r="H12">
            <v>178787</v>
          </cell>
        </row>
        <row r="13">
          <cell r="D13">
            <v>0</v>
          </cell>
          <cell r="F13">
            <v>9023</v>
          </cell>
          <cell r="H13">
            <v>0</v>
          </cell>
        </row>
        <row r="14">
          <cell r="D14">
            <v>0</v>
          </cell>
          <cell r="F14">
            <v>16168</v>
          </cell>
          <cell r="H14">
            <v>0</v>
          </cell>
        </row>
        <row r="18">
          <cell r="D18">
            <v>86156</v>
          </cell>
          <cell r="F18">
            <v>8245</v>
          </cell>
          <cell r="H18">
            <v>352113</v>
          </cell>
          <cell r="J18">
            <v>360358</v>
          </cell>
        </row>
        <row r="19">
          <cell r="H19">
            <v>352113</v>
          </cell>
        </row>
        <row r="20">
          <cell r="D20">
            <v>57971</v>
          </cell>
          <cell r="F20">
            <v>1492</v>
          </cell>
          <cell r="H20">
            <v>0</v>
          </cell>
        </row>
        <row r="21">
          <cell r="D21">
            <v>23641</v>
          </cell>
          <cell r="F21">
            <v>603</v>
          </cell>
          <cell r="H21">
            <v>0</v>
          </cell>
        </row>
        <row r="22">
          <cell r="D22">
            <v>4544</v>
          </cell>
          <cell r="F22">
            <v>6150</v>
          </cell>
          <cell r="H22">
            <v>0</v>
          </cell>
        </row>
        <row r="23">
          <cell r="D23">
            <v>8400</v>
          </cell>
          <cell r="F23">
            <v>854</v>
          </cell>
          <cell r="J23">
            <v>854</v>
          </cell>
        </row>
        <row r="24">
          <cell r="D24">
            <v>5359</v>
          </cell>
          <cell r="F24">
            <v>87</v>
          </cell>
          <cell r="H24">
            <v>0</v>
          </cell>
        </row>
        <row r="25">
          <cell r="D25">
            <v>454</v>
          </cell>
          <cell r="F25">
            <v>33</v>
          </cell>
          <cell r="H25">
            <v>0</v>
          </cell>
        </row>
        <row r="26">
          <cell r="D26">
            <v>2587</v>
          </cell>
          <cell r="F26">
            <v>734</v>
          </cell>
          <cell r="H26">
            <v>0</v>
          </cell>
        </row>
        <row r="27">
          <cell r="D27">
            <v>8664</v>
          </cell>
          <cell r="F27">
            <v>4617</v>
          </cell>
          <cell r="H27">
            <v>215580</v>
          </cell>
          <cell r="J27">
            <v>220197</v>
          </cell>
        </row>
        <row r="28">
          <cell r="D28">
            <v>3674</v>
          </cell>
          <cell r="F28">
            <v>3887</v>
          </cell>
          <cell r="H28">
            <v>0</v>
          </cell>
        </row>
        <row r="29">
          <cell r="D29">
            <v>4990</v>
          </cell>
          <cell r="F29">
            <v>730</v>
          </cell>
          <cell r="H29">
            <v>0</v>
          </cell>
        </row>
        <row r="30">
          <cell r="D30">
            <v>0</v>
          </cell>
          <cell r="F30">
            <v>0</v>
          </cell>
          <cell r="H30">
            <v>105280</v>
          </cell>
        </row>
        <row r="31">
          <cell r="D31">
            <v>0</v>
          </cell>
          <cell r="F31">
            <v>0</v>
          </cell>
          <cell r="H31">
            <v>110300</v>
          </cell>
        </row>
        <row r="32">
          <cell r="D32">
            <v>10652</v>
          </cell>
          <cell r="F32">
            <v>29956</v>
          </cell>
          <cell r="H32">
            <v>1360</v>
          </cell>
          <cell r="J32">
            <v>31316</v>
          </cell>
        </row>
        <row r="33">
          <cell r="D33">
            <v>3395</v>
          </cell>
          <cell r="F33">
            <v>8748</v>
          </cell>
          <cell r="H33">
            <v>0</v>
          </cell>
          <cell r="J33">
            <v>8748</v>
          </cell>
        </row>
        <row r="34">
          <cell r="D34">
            <v>2468</v>
          </cell>
          <cell r="F34">
            <v>13</v>
          </cell>
          <cell r="H34">
            <v>0</v>
          </cell>
          <cell r="J34">
            <v>13</v>
          </cell>
        </row>
        <row r="35">
          <cell r="D35">
            <v>27043</v>
          </cell>
          <cell r="F35">
            <v>547</v>
          </cell>
          <cell r="H35">
            <v>215294</v>
          </cell>
          <cell r="J35">
            <v>215841</v>
          </cell>
        </row>
        <row r="36">
          <cell r="D36">
            <v>6119</v>
          </cell>
          <cell r="F36">
            <v>13</v>
          </cell>
          <cell r="H36">
            <v>0</v>
          </cell>
        </row>
        <row r="37">
          <cell r="D37">
            <v>18997</v>
          </cell>
          <cell r="F37">
            <v>518</v>
          </cell>
          <cell r="H37">
            <v>0</v>
          </cell>
        </row>
        <row r="38">
          <cell r="D38">
            <v>1927</v>
          </cell>
          <cell r="F38">
            <v>16</v>
          </cell>
          <cell r="H38">
            <v>0</v>
          </cell>
        </row>
        <row r="39">
          <cell r="D39">
            <v>0</v>
          </cell>
          <cell r="F39">
            <v>0</v>
          </cell>
          <cell r="H39">
            <v>215294</v>
          </cell>
        </row>
        <row r="40">
          <cell r="D40">
            <v>11643</v>
          </cell>
          <cell r="F40">
            <v>573</v>
          </cell>
          <cell r="H40">
            <v>0</v>
          </cell>
          <cell r="J40">
            <v>573</v>
          </cell>
        </row>
        <row r="41">
          <cell r="D41">
            <v>137</v>
          </cell>
          <cell r="F41">
            <v>1124</v>
          </cell>
          <cell r="H41">
            <v>0</v>
          </cell>
          <cell r="J41">
            <v>1124</v>
          </cell>
        </row>
        <row r="42">
          <cell r="D42">
            <v>1079</v>
          </cell>
          <cell r="F42">
            <v>15</v>
          </cell>
          <cell r="H42">
            <v>0</v>
          </cell>
          <cell r="J42">
            <v>15</v>
          </cell>
        </row>
        <row r="43">
          <cell r="D43">
            <v>0</v>
          </cell>
          <cell r="F43">
            <v>0</v>
          </cell>
          <cell r="H43">
            <v>191802</v>
          </cell>
          <cell r="J43">
            <v>191802</v>
          </cell>
        </row>
        <row r="44">
          <cell r="D44">
            <v>15171</v>
          </cell>
          <cell r="F44">
            <v>303</v>
          </cell>
          <cell r="H44">
            <v>0</v>
          </cell>
          <cell r="J44">
            <v>303</v>
          </cell>
        </row>
      </sheetData>
      <sheetData sheetId="21">
        <row r="8">
          <cell r="D8">
            <v>76506</v>
          </cell>
          <cell r="F8">
            <v>603</v>
          </cell>
          <cell r="H8">
            <v>159108</v>
          </cell>
        </row>
        <row r="9">
          <cell r="D9">
            <v>1530</v>
          </cell>
          <cell r="H9" t="str">
            <v> </v>
          </cell>
        </row>
        <row r="12">
          <cell r="D12">
            <v>24958</v>
          </cell>
          <cell r="F12">
            <v>8802</v>
          </cell>
          <cell r="H12">
            <v>24525</v>
          </cell>
        </row>
        <row r="13">
          <cell r="F13">
            <v>677</v>
          </cell>
        </row>
        <row r="14">
          <cell r="F14">
            <v>532</v>
          </cell>
        </row>
        <row r="18">
          <cell r="D18">
            <v>7412</v>
          </cell>
          <cell r="F18">
            <v>259</v>
          </cell>
          <cell r="H18">
            <v>32455</v>
          </cell>
          <cell r="J18">
            <v>32714</v>
          </cell>
        </row>
        <row r="19">
          <cell r="H19">
            <v>32455</v>
          </cell>
        </row>
        <row r="20">
          <cell r="D20">
            <v>4947</v>
          </cell>
          <cell r="F20">
            <v>90</v>
          </cell>
        </row>
        <row r="21">
          <cell r="D21">
            <v>2143</v>
          </cell>
          <cell r="F21">
            <v>20</v>
          </cell>
        </row>
        <row r="22">
          <cell r="D22">
            <v>322</v>
          </cell>
          <cell r="F22">
            <v>149</v>
          </cell>
        </row>
        <row r="23">
          <cell r="D23">
            <v>854</v>
          </cell>
          <cell r="F23">
            <v>56</v>
          </cell>
          <cell r="J23">
            <v>56</v>
          </cell>
        </row>
        <row r="24">
          <cell r="D24">
            <v>541</v>
          </cell>
          <cell r="F24">
            <v>5</v>
          </cell>
        </row>
        <row r="25">
          <cell r="D25">
            <v>69</v>
          </cell>
          <cell r="F25">
            <v>0</v>
          </cell>
        </row>
        <row r="26">
          <cell r="D26">
            <v>244</v>
          </cell>
          <cell r="F26">
            <v>51</v>
          </cell>
        </row>
        <row r="27">
          <cell r="D27">
            <v>657</v>
          </cell>
          <cell r="F27">
            <v>350</v>
          </cell>
          <cell r="H27">
            <v>6686</v>
          </cell>
          <cell r="J27">
            <v>7036</v>
          </cell>
        </row>
        <row r="28">
          <cell r="D28">
            <v>237</v>
          </cell>
          <cell r="F28">
            <v>304</v>
          </cell>
        </row>
        <row r="29">
          <cell r="D29">
            <v>420</v>
          </cell>
          <cell r="F29">
            <v>46</v>
          </cell>
        </row>
        <row r="31">
          <cell r="H31">
            <v>6686</v>
          </cell>
        </row>
        <row r="32">
          <cell r="D32">
            <v>815</v>
          </cell>
          <cell r="F32">
            <v>817</v>
          </cell>
          <cell r="J32">
            <v>817</v>
          </cell>
        </row>
        <row r="33">
          <cell r="D33">
            <v>417</v>
          </cell>
          <cell r="F33">
            <v>263</v>
          </cell>
          <cell r="J33">
            <v>263</v>
          </cell>
        </row>
        <row r="34">
          <cell r="D34">
            <v>318</v>
          </cell>
          <cell r="F34">
            <v>0</v>
          </cell>
          <cell r="J34">
            <v>0</v>
          </cell>
        </row>
        <row r="35">
          <cell r="D35">
            <v>3248</v>
          </cell>
          <cell r="F35">
            <v>24</v>
          </cell>
          <cell r="H35">
            <v>30398</v>
          </cell>
          <cell r="J35">
            <v>30422</v>
          </cell>
        </row>
        <row r="36">
          <cell r="D36">
            <v>475</v>
          </cell>
          <cell r="F36">
            <v>0</v>
          </cell>
        </row>
        <row r="37">
          <cell r="D37">
            <v>2411</v>
          </cell>
          <cell r="F37">
            <v>23</v>
          </cell>
        </row>
        <row r="38">
          <cell r="D38">
            <v>362</v>
          </cell>
          <cell r="F38">
            <v>1</v>
          </cell>
        </row>
        <row r="39">
          <cell r="H39">
            <v>30398</v>
          </cell>
        </row>
        <row r="40">
          <cell r="D40">
            <v>1721</v>
          </cell>
          <cell r="F40">
            <v>52</v>
          </cell>
          <cell r="J40">
            <v>52</v>
          </cell>
        </row>
        <row r="41">
          <cell r="D41">
            <v>25</v>
          </cell>
          <cell r="F41">
            <v>159</v>
          </cell>
          <cell r="J41">
            <v>159</v>
          </cell>
        </row>
        <row r="42">
          <cell r="D42">
            <v>180</v>
          </cell>
          <cell r="F42">
            <v>0</v>
          </cell>
          <cell r="J42">
            <v>0</v>
          </cell>
        </row>
        <row r="43">
          <cell r="H43">
            <v>33345</v>
          </cell>
          <cell r="J43">
            <v>33345</v>
          </cell>
        </row>
        <row r="44">
          <cell r="D44">
            <v>1593</v>
          </cell>
          <cell r="F44">
            <v>3</v>
          </cell>
          <cell r="J44">
            <v>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an01"/>
      <sheetName val="Feb01"/>
      <sheetName val="02ytd"/>
      <sheetName val="Mar01"/>
      <sheetName val="03ytd"/>
      <sheetName val="Apr01"/>
      <sheetName val="04ytd"/>
      <sheetName val="May01"/>
      <sheetName val="05ytd"/>
      <sheetName val="Jun01"/>
      <sheetName val="06ytd"/>
      <sheetName val="Jul01"/>
      <sheetName val="07ytd"/>
      <sheetName val="Aug01"/>
      <sheetName val="08ytd"/>
      <sheetName val="Sep01"/>
      <sheetName val="09ytd"/>
      <sheetName val="Oct01"/>
      <sheetName val="10ytd"/>
      <sheetName val="Nov01"/>
      <sheetName val="11ytd"/>
      <sheetName val="Dec01"/>
      <sheetName val="12ytd"/>
      <sheetName val="notes"/>
    </sheetNames>
    <sheetDataSet>
      <sheetData sheetId="20">
        <row r="8">
          <cell r="D8">
            <v>882322</v>
          </cell>
          <cell r="F8">
            <v>4742</v>
          </cell>
          <cell r="H8">
            <v>1589694</v>
          </cell>
        </row>
        <row r="9">
          <cell r="D9">
            <v>13804</v>
          </cell>
          <cell r="F9">
            <v>0</v>
          </cell>
          <cell r="H9">
            <v>0</v>
          </cell>
        </row>
        <row r="12">
          <cell r="D12">
            <v>267774</v>
          </cell>
          <cell r="F12">
            <v>103621</v>
          </cell>
          <cell r="H12">
            <v>197217</v>
          </cell>
        </row>
        <row r="13">
          <cell r="D13">
            <v>0</v>
          </cell>
          <cell r="F13">
            <v>9570</v>
          </cell>
          <cell r="H13">
            <v>0</v>
          </cell>
        </row>
        <row r="14">
          <cell r="D14">
            <v>15</v>
          </cell>
          <cell r="F14">
            <v>15592</v>
          </cell>
          <cell r="H14">
            <v>0</v>
          </cell>
        </row>
        <row r="18">
          <cell r="D18">
            <v>83823</v>
          </cell>
          <cell r="F18">
            <v>7856</v>
          </cell>
          <cell r="H18">
            <v>106485</v>
          </cell>
          <cell r="J18">
            <v>114341</v>
          </cell>
        </row>
        <row r="19">
          <cell r="H19">
            <v>106485</v>
          </cell>
        </row>
        <row r="20">
          <cell r="D20">
            <v>57495</v>
          </cell>
          <cell r="F20">
            <v>1406</v>
          </cell>
          <cell r="H20">
            <v>0</v>
          </cell>
        </row>
        <row r="21">
          <cell r="D21">
            <v>21164</v>
          </cell>
          <cell r="F21">
            <v>556</v>
          </cell>
          <cell r="H21">
            <v>0</v>
          </cell>
        </row>
        <row r="22">
          <cell r="D22">
            <v>5164</v>
          </cell>
          <cell r="F22">
            <v>5892</v>
          </cell>
          <cell r="H22">
            <v>0</v>
          </cell>
        </row>
        <row r="23">
          <cell r="D23">
            <v>8417</v>
          </cell>
          <cell r="F23">
            <v>464</v>
          </cell>
          <cell r="J23">
            <v>464</v>
          </cell>
        </row>
        <row r="24">
          <cell r="D24">
            <v>5150</v>
          </cell>
          <cell r="F24">
            <v>60</v>
          </cell>
          <cell r="H24">
            <v>0</v>
          </cell>
        </row>
        <row r="25">
          <cell r="D25">
            <v>485</v>
          </cell>
          <cell r="F25">
            <v>8</v>
          </cell>
          <cell r="H25">
            <v>0</v>
          </cell>
        </row>
        <row r="26">
          <cell r="D26">
            <v>2782</v>
          </cell>
          <cell r="F26">
            <v>396</v>
          </cell>
          <cell r="H26">
            <v>0</v>
          </cell>
        </row>
        <row r="27">
          <cell r="D27">
            <v>8902</v>
          </cell>
          <cell r="F27">
            <v>4913</v>
          </cell>
          <cell r="H27">
            <v>111432</v>
          </cell>
          <cell r="J27">
            <v>116345</v>
          </cell>
        </row>
        <row r="28">
          <cell r="D28">
            <v>4171</v>
          </cell>
          <cell r="F28">
            <v>3550</v>
          </cell>
          <cell r="H28">
            <v>0</v>
          </cell>
        </row>
        <row r="29">
          <cell r="D29">
            <v>4731</v>
          </cell>
          <cell r="F29">
            <v>1363</v>
          </cell>
          <cell r="H29">
            <v>0</v>
          </cell>
        </row>
        <row r="30">
          <cell r="D30">
            <v>0</v>
          </cell>
          <cell r="F30">
            <v>0</v>
          </cell>
          <cell r="H30">
            <v>100166</v>
          </cell>
        </row>
        <row r="31">
          <cell r="D31">
            <v>0</v>
          </cell>
          <cell r="F31">
            <v>0</v>
          </cell>
          <cell r="H31">
            <v>11266</v>
          </cell>
        </row>
        <row r="32">
          <cell r="D32">
            <v>11842</v>
          </cell>
          <cell r="F32">
            <v>34162</v>
          </cell>
          <cell r="H32">
            <v>1485</v>
          </cell>
          <cell r="J32">
            <v>35647</v>
          </cell>
        </row>
        <row r="33">
          <cell r="D33">
            <v>2859</v>
          </cell>
          <cell r="F33">
            <v>8394</v>
          </cell>
          <cell r="H33">
            <v>0</v>
          </cell>
          <cell r="J33">
            <v>8394</v>
          </cell>
        </row>
        <row r="34">
          <cell r="D34">
            <v>1521</v>
          </cell>
          <cell r="F34">
            <v>0</v>
          </cell>
          <cell r="H34">
            <v>0</v>
          </cell>
          <cell r="J34">
            <v>0</v>
          </cell>
        </row>
        <row r="35">
          <cell r="D35">
            <v>29052</v>
          </cell>
          <cell r="F35">
            <v>523</v>
          </cell>
          <cell r="H35">
            <v>173100</v>
          </cell>
          <cell r="J35">
            <v>173623</v>
          </cell>
        </row>
        <row r="36">
          <cell r="D36">
            <v>8996</v>
          </cell>
          <cell r="F36">
            <v>20</v>
          </cell>
          <cell r="H36">
            <v>0</v>
          </cell>
        </row>
        <row r="37">
          <cell r="D37">
            <v>15438</v>
          </cell>
          <cell r="F37">
            <v>465</v>
          </cell>
          <cell r="H37">
            <v>0</v>
          </cell>
        </row>
        <row r="38">
          <cell r="D38">
            <v>4618</v>
          </cell>
          <cell r="F38">
            <v>38</v>
          </cell>
          <cell r="H38">
            <v>0</v>
          </cell>
        </row>
        <row r="39">
          <cell r="D39">
            <v>0</v>
          </cell>
          <cell r="F39">
            <v>0</v>
          </cell>
          <cell r="H39">
            <v>173100</v>
          </cell>
        </row>
        <row r="40">
          <cell r="D40">
            <v>10506</v>
          </cell>
          <cell r="F40">
            <v>793</v>
          </cell>
          <cell r="H40">
            <v>0</v>
          </cell>
          <cell r="J40">
            <v>793</v>
          </cell>
        </row>
        <row r="41">
          <cell r="D41">
            <v>213</v>
          </cell>
          <cell r="F41">
            <v>897</v>
          </cell>
          <cell r="H41">
            <v>52</v>
          </cell>
          <cell r="J41">
            <v>949</v>
          </cell>
        </row>
        <row r="42">
          <cell r="D42">
            <v>743</v>
          </cell>
          <cell r="F42">
            <v>1</v>
          </cell>
          <cell r="H42">
            <v>0</v>
          </cell>
          <cell r="J42">
            <v>1</v>
          </cell>
        </row>
        <row r="43">
          <cell r="D43">
            <v>0</v>
          </cell>
          <cell r="F43">
            <v>0</v>
          </cell>
          <cell r="H43">
            <v>113947</v>
          </cell>
          <cell r="J43">
            <v>113947</v>
          </cell>
        </row>
        <row r="44">
          <cell r="D44">
            <v>10311</v>
          </cell>
          <cell r="F44">
            <v>462</v>
          </cell>
          <cell r="H44">
            <v>0</v>
          </cell>
          <cell r="J44">
            <v>462</v>
          </cell>
        </row>
      </sheetData>
      <sheetData sheetId="21">
        <row r="8">
          <cell r="D8">
            <v>62893</v>
          </cell>
          <cell r="F8">
            <v>439</v>
          </cell>
          <cell r="H8">
            <v>156846</v>
          </cell>
        </row>
        <row r="9">
          <cell r="D9">
            <v>1111</v>
          </cell>
        </row>
        <row r="12">
          <cell r="D12">
            <v>18739</v>
          </cell>
          <cell r="F12">
            <v>6496</v>
          </cell>
          <cell r="H12">
            <v>13492</v>
          </cell>
        </row>
        <row r="13">
          <cell r="F13">
            <v>537</v>
          </cell>
        </row>
        <row r="14">
          <cell r="F14">
            <v>579</v>
          </cell>
        </row>
        <row r="18">
          <cell r="D18">
            <v>6530</v>
          </cell>
          <cell r="F18">
            <v>227</v>
          </cell>
          <cell r="H18">
            <v>26939</v>
          </cell>
          <cell r="J18">
            <v>27166</v>
          </cell>
        </row>
        <row r="19">
          <cell r="H19">
            <v>26939</v>
          </cell>
        </row>
        <row r="20">
          <cell r="D20">
            <v>4267</v>
          </cell>
          <cell r="F20">
            <v>116</v>
          </cell>
        </row>
        <row r="21">
          <cell r="D21">
            <v>1902</v>
          </cell>
          <cell r="F21">
            <v>39</v>
          </cell>
        </row>
        <row r="22">
          <cell r="D22">
            <v>361</v>
          </cell>
          <cell r="F22">
            <v>72</v>
          </cell>
        </row>
        <row r="23">
          <cell r="D23">
            <v>634</v>
          </cell>
          <cell r="F23">
            <v>3</v>
          </cell>
          <cell r="J23">
            <v>3</v>
          </cell>
        </row>
        <row r="24">
          <cell r="D24">
            <v>353</v>
          </cell>
          <cell r="F24">
            <v>3</v>
          </cell>
        </row>
        <row r="25">
          <cell r="D25">
            <v>48</v>
          </cell>
        </row>
        <row r="26">
          <cell r="D26">
            <v>233</v>
          </cell>
          <cell r="F26">
            <v>0</v>
          </cell>
        </row>
        <row r="27">
          <cell r="D27">
            <v>905</v>
          </cell>
          <cell r="F27">
            <v>546</v>
          </cell>
          <cell r="H27">
            <v>6689</v>
          </cell>
          <cell r="J27">
            <v>7235</v>
          </cell>
        </row>
        <row r="28">
          <cell r="D28">
            <v>506</v>
          </cell>
          <cell r="F28">
            <v>470</v>
          </cell>
        </row>
        <row r="29">
          <cell r="D29">
            <v>399</v>
          </cell>
          <cell r="F29">
            <v>76</v>
          </cell>
        </row>
        <row r="30">
          <cell r="H30">
            <v>6689</v>
          </cell>
        </row>
        <row r="32">
          <cell r="D32">
            <v>856</v>
          </cell>
          <cell r="F32">
            <v>1499</v>
          </cell>
          <cell r="J32">
            <v>1499</v>
          </cell>
        </row>
        <row r="33">
          <cell r="D33">
            <v>347</v>
          </cell>
          <cell r="F33">
            <v>394</v>
          </cell>
          <cell r="J33">
            <v>394</v>
          </cell>
        </row>
        <row r="34">
          <cell r="D34">
            <v>185</v>
          </cell>
          <cell r="F34">
            <v>0</v>
          </cell>
          <cell r="J34">
            <v>0</v>
          </cell>
        </row>
        <row r="35">
          <cell r="D35">
            <v>2480</v>
          </cell>
          <cell r="F35">
            <v>51</v>
          </cell>
          <cell r="H35">
            <v>25378</v>
          </cell>
          <cell r="J35">
            <v>25429</v>
          </cell>
        </row>
        <row r="36">
          <cell r="D36">
            <v>872</v>
          </cell>
          <cell r="F36">
            <v>0</v>
          </cell>
        </row>
        <row r="37">
          <cell r="D37">
            <v>1422</v>
          </cell>
          <cell r="F37">
            <v>43</v>
          </cell>
        </row>
        <row r="38">
          <cell r="D38">
            <v>186</v>
          </cell>
          <cell r="F38">
            <v>8</v>
          </cell>
        </row>
        <row r="39">
          <cell r="D39">
            <v>0</v>
          </cell>
          <cell r="F39">
            <v>0</v>
          </cell>
          <cell r="H39">
            <v>25378</v>
          </cell>
        </row>
        <row r="40">
          <cell r="D40">
            <v>1184</v>
          </cell>
          <cell r="F40">
            <v>35</v>
          </cell>
          <cell r="J40">
            <v>35</v>
          </cell>
        </row>
        <row r="41">
          <cell r="D41">
            <v>34</v>
          </cell>
          <cell r="F41">
            <v>63</v>
          </cell>
          <cell r="J41">
            <v>63</v>
          </cell>
        </row>
        <row r="42">
          <cell r="D42">
            <v>84</v>
          </cell>
          <cell r="F42">
            <v>0</v>
          </cell>
          <cell r="J42">
            <v>0</v>
          </cell>
        </row>
        <row r="43">
          <cell r="H43">
            <v>28917</v>
          </cell>
          <cell r="J43">
            <v>28917</v>
          </cell>
        </row>
        <row r="44">
          <cell r="D44">
            <v>123</v>
          </cell>
          <cell r="F44">
            <v>15</v>
          </cell>
          <cell r="J44">
            <v>15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"/>
      <sheetName val="02ytd"/>
      <sheetName val="Mar"/>
      <sheetName val="03ytd"/>
      <sheetName val="Apr"/>
      <sheetName val="04ytd"/>
      <sheetName val="May"/>
      <sheetName val="05ytd"/>
      <sheetName val="Jun"/>
      <sheetName val="06ytd"/>
      <sheetName val="Jul"/>
      <sheetName val="07ytd"/>
      <sheetName val="Aug"/>
      <sheetName val="08ytd"/>
      <sheetName val="Sep"/>
      <sheetName val="09ytd"/>
      <sheetName val="OCT"/>
      <sheetName val="10ytd"/>
      <sheetName val="Nov"/>
      <sheetName val="11ytd"/>
      <sheetName val="Dec"/>
      <sheetName val="12ytd"/>
      <sheetName val="notes"/>
    </sheetNames>
    <sheetDataSet>
      <sheetData sheetId="20">
        <row r="8">
          <cell r="D8">
            <v>868473</v>
          </cell>
          <cell r="F8">
            <v>4923</v>
          </cell>
          <cell r="H8">
            <v>1797954</v>
          </cell>
        </row>
        <row r="9">
          <cell r="D9">
            <v>16258</v>
          </cell>
          <cell r="F9">
            <v>0</v>
          </cell>
          <cell r="H9">
            <v>0</v>
          </cell>
        </row>
        <row r="12">
          <cell r="D12">
            <v>249396</v>
          </cell>
          <cell r="F12">
            <v>108225</v>
          </cell>
          <cell r="H12">
            <v>303398</v>
          </cell>
        </row>
        <row r="13">
          <cell r="D13">
            <v>0</v>
          </cell>
          <cell r="F13">
            <v>8406</v>
          </cell>
          <cell r="H13">
            <v>0</v>
          </cell>
        </row>
        <row r="14">
          <cell r="D14">
            <v>59</v>
          </cell>
          <cell r="F14">
            <v>14404</v>
          </cell>
          <cell r="H14">
            <v>0</v>
          </cell>
        </row>
        <row r="18">
          <cell r="D18">
            <v>89224</v>
          </cell>
          <cell r="F18">
            <v>6407</v>
          </cell>
          <cell r="H18">
            <v>341803</v>
          </cell>
          <cell r="J18">
            <v>348210</v>
          </cell>
        </row>
        <row r="19">
          <cell r="H19">
            <v>341803</v>
          </cell>
        </row>
        <row r="20">
          <cell r="D20">
            <v>61689</v>
          </cell>
          <cell r="F20">
            <v>1676</v>
          </cell>
          <cell r="H20">
            <v>0</v>
          </cell>
        </row>
        <row r="21">
          <cell r="D21">
            <v>25147</v>
          </cell>
          <cell r="F21">
            <v>533</v>
          </cell>
          <cell r="H21">
            <v>0</v>
          </cell>
        </row>
        <row r="22">
          <cell r="D22">
            <v>2388</v>
          </cell>
          <cell r="F22">
            <v>4198</v>
          </cell>
          <cell r="H22">
            <v>0</v>
          </cell>
        </row>
        <row r="23">
          <cell r="D23">
            <v>8756</v>
          </cell>
          <cell r="F23">
            <v>932</v>
          </cell>
          <cell r="J23">
            <v>932</v>
          </cell>
        </row>
        <row r="24">
          <cell r="D24">
            <v>5436</v>
          </cell>
          <cell r="F24">
            <v>141</v>
          </cell>
          <cell r="H24">
            <v>0</v>
          </cell>
        </row>
        <row r="25">
          <cell r="D25">
            <v>679</v>
          </cell>
          <cell r="F25">
            <v>0</v>
          </cell>
          <cell r="H25">
            <v>0</v>
          </cell>
        </row>
        <row r="26">
          <cell r="D26">
            <v>2641</v>
          </cell>
          <cell r="F26">
            <v>791</v>
          </cell>
          <cell r="H26">
            <v>0</v>
          </cell>
        </row>
        <row r="27">
          <cell r="D27">
            <v>8061</v>
          </cell>
          <cell r="F27">
            <v>3777</v>
          </cell>
          <cell r="H27">
            <v>251661</v>
          </cell>
          <cell r="J27">
            <v>255438</v>
          </cell>
        </row>
        <row r="28">
          <cell r="D28">
            <v>3740</v>
          </cell>
          <cell r="F28">
            <v>2917</v>
          </cell>
          <cell r="H28">
            <v>0</v>
          </cell>
        </row>
        <row r="29">
          <cell r="D29">
            <v>4321</v>
          </cell>
          <cell r="F29">
            <v>860</v>
          </cell>
          <cell r="H29">
            <v>0</v>
          </cell>
        </row>
        <row r="30">
          <cell r="D30">
            <v>0</v>
          </cell>
          <cell r="F30">
            <v>0</v>
          </cell>
          <cell r="H30">
            <v>58743</v>
          </cell>
        </row>
        <row r="31">
          <cell r="D31">
            <v>0</v>
          </cell>
          <cell r="F31">
            <v>0</v>
          </cell>
          <cell r="H31">
            <v>192918</v>
          </cell>
        </row>
        <row r="32">
          <cell r="D32">
            <v>13182</v>
          </cell>
          <cell r="F32">
            <v>26652</v>
          </cell>
          <cell r="H32">
            <v>1552</v>
          </cell>
          <cell r="J32">
            <v>28204</v>
          </cell>
        </row>
        <row r="33">
          <cell r="D33">
            <v>3821</v>
          </cell>
          <cell r="F33">
            <v>6915</v>
          </cell>
          <cell r="H33">
            <v>0</v>
          </cell>
          <cell r="J33">
            <v>6915</v>
          </cell>
        </row>
        <row r="34">
          <cell r="D34">
            <v>2707</v>
          </cell>
          <cell r="F34">
            <v>0</v>
          </cell>
          <cell r="H34">
            <v>0</v>
          </cell>
          <cell r="J34">
            <v>0</v>
          </cell>
        </row>
        <row r="35">
          <cell r="D35">
            <v>29830</v>
          </cell>
          <cell r="F35">
            <v>508</v>
          </cell>
          <cell r="H35">
            <v>173634</v>
          </cell>
          <cell r="J35">
            <v>174142</v>
          </cell>
        </row>
        <row r="36">
          <cell r="D36">
            <v>5319</v>
          </cell>
          <cell r="F36">
            <v>18</v>
          </cell>
          <cell r="H36">
            <v>0</v>
          </cell>
        </row>
        <row r="37">
          <cell r="D37">
            <v>22464</v>
          </cell>
          <cell r="F37">
            <v>437</v>
          </cell>
          <cell r="H37">
            <v>0</v>
          </cell>
        </row>
        <row r="38">
          <cell r="D38">
            <v>2047</v>
          </cell>
          <cell r="F38">
            <v>53</v>
          </cell>
          <cell r="H38">
            <v>0</v>
          </cell>
        </row>
        <row r="39">
          <cell r="D39">
            <v>0</v>
          </cell>
          <cell r="F39">
            <v>0</v>
          </cell>
          <cell r="H39">
            <v>173634</v>
          </cell>
        </row>
        <row r="40">
          <cell r="D40">
            <v>29394</v>
          </cell>
          <cell r="F40">
            <v>488</v>
          </cell>
          <cell r="H40">
            <v>0</v>
          </cell>
          <cell r="J40">
            <v>488</v>
          </cell>
        </row>
        <row r="41">
          <cell r="D41">
            <v>196</v>
          </cell>
          <cell r="F41">
            <v>1771</v>
          </cell>
          <cell r="H41">
            <v>0</v>
          </cell>
          <cell r="J41">
            <v>1771</v>
          </cell>
        </row>
        <row r="42">
          <cell r="D42">
            <v>1503</v>
          </cell>
          <cell r="F42">
            <v>18</v>
          </cell>
          <cell r="H42">
            <v>0</v>
          </cell>
          <cell r="J42">
            <v>18</v>
          </cell>
        </row>
        <row r="43">
          <cell r="D43">
            <v>0</v>
          </cell>
          <cell r="F43">
            <v>0</v>
          </cell>
          <cell r="H43">
            <v>209276</v>
          </cell>
          <cell r="J43">
            <v>209276</v>
          </cell>
        </row>
        <row r="44">
          <cell r="D44">
            <v>13136</v>
          </cell>
          <cell r="F44">
            <v>512</v>
          </cell>
          <cell r="H44">
            <v>0</v>
          </cell>
          <cell r="J44">
            <v>512</v>
          </cell>
        </row>
      </sheetData>
      <sheetData sheetId="21">
        <row r="8">
          <cell r="D8">
            <v>84810</v>
          </cell>
          <cell r="F8">
            <v>600</v>
          </cell>
          <cell r="H8">
            <v>183929</v>
          </cell>
        </row>
        <row r="9">
          <cell r="D9">
            <v>799</v>
          </cell>
        </row>
        <row r="12">
          <cell r="D12">
            <v>13776</v>
          </cell>
          <cell r="F12">
            <v>6693</v>
          </cell>
          <cell r="H12">
            <v>24535</v>
          </cell>
        </row>
        <row r="13">
          <cell r="F13">
            <v>411</v>
          </cell>
        </row>
        <row r="14">
          <cell r="D14">
            <v>3</v>
          </cell>
          <cell r="F14">
            <v>326</v>
          </cell>
        </row>
        <row r="18">
          <cell r="D18">
            <v>6997</v>
          </cell>
          <cell r="F18">
            <v>91</v>
          </cell>
          <cell r="H18">
            <v>23545</v>
          </cell>
          <cell r="J18">
            <v>23636</v>
          </cell>
        </row>
        <row r="19">
          <cell r="H19">
            <v>23545</v>
          </cell>
        </row>
        <row r="20">
          <cell r="D20">
            <v>4813</v>
          </cell>
          <cell r="F20">
            <v>64</v>
          </cell>
        </row>
        <row r="21">
          <cell r="D21">
            <v>2139</v>
          </cell>
          <cell r="F21">
            <v>27</v>
          </cell>
        </row>
        <row r="22">
          <cell r="D22">
            <v>45</v>
          </cell>
          <cell r="F22">
            <v>0</v>
          </cell>
        </row>
        <row r="23">
          <cell r="D23">
            <v>895</v>
          </cell>
          <cell r="F23">
            <v>107</v>
          </cell>
          <cell r="J23">
            <v>107</v>
          </cell>
        </row>
        <row r="24">
          <cell r="D24">
            <v>583</v>
          </cell>
          <cell r="F24">
            <v>12</v>
          </cell>
        </row>
        <row r="25">
          <cell r="D25">
            <v>70</v>
          </cell>
          <cell r="F25">
            <v>0</v>
          </cell>
        </row>
        <row r="26">
          <cell r="D26">
            <v>242</v>
          </cell>
          <cell r="F26">
            <v>95</v>
          </cell>
        </row>
        <row r="27">
          <cell r="D27">
            <v>809</v>
          </cell>
          <cell r="F27">
            <v>293</v>
          </cell>
          <cell r="H27">
            <v>16301</v>
          </cell>
          <cell r="J27">
            <v>16594</v>
          </cell>
        </row>
        <row r="28">
          <cell r="D28">
            <v>412</v>
          </cell>
          <cell r="F28">
            <v>276</v>
          </cell>
        </row>
        <row r="29">
          <cell r="D29">
            <v>397</v>
          </cell>
          <cell r="F29">
            <v>17</v>
          </cell>
        </row>
        <row r="31">
          <cell r="H31">
            <v>16301</v>
          </cell>
        </row>
        <row r="32">
          <cell r="D32">
            <v>929</v>
          </cell>
          <cell r="F32">
            <v>656</v>
          </cell>
          <cell r="J32">
            <v>656</v>
          </cell>
        </row>
        <row r="33">
          <cell r="D33">
            <v>393</v>
          </cell>
          <cell r="F33">
            <v>267</v>
          </cell>
          <cell r="J33">
            <v>267</v>
          </cell>
        </row>
        <row r="34">
          <cell r="D34">
            <v>334</v>
          </cell>
          <cell r="F34">
            <v>0</v>
          </cell>
          <cell r="J34">
            <v>0</v>
          </cell>
        </row>
        <row r="35">
          <cell r="D35">
            <v>3052</v>
          </cell>
          <cell r="F35">
            <v>34</v>
          </cell>
          <cell r="H35">
            <v>0</v>
          </cell>
          <cell r="J35">
            <v>34</v>
          </cell>
        </row>
        <row r="36">
          <cell r="D36">
            <v>622</v>
          </cell>
          <cell r="F36">
            <v>0</v>
          </cell>
        </row>
        <row r="37">
          <cell r="D37">
            <v>2136</v>
          </cell>
          <cell r="F37">
            <v>34</v>
          </cell>
        </row>
        <row r="38">
          <cell r="D38">
            <v>294</v>
          </cell>
          <cell r="F38">
            <v>0</v>
          </cell>
        </row>
        <row r="39">
          <cell r="H39">
            <v>0</v>
          </cell>
        </row>
        <row r="40">
          <cell r="D40">
            <v>2692</v>
          </cell>
          <cell r="F40">
            <v>41</v>
          </cell>
          <cell r="J40">
            <v>41</v>
          </cell>
        </row>
        <row r="41">
          <cell r="D41">
            <v>46</v>
          </cell>
          <cell r="F41">
            <v>182</v>
          </cell>
          <cell r="J41">
            <v>182</v>
          </cell>
        </row>
        <row r="42">
          <cell r="D42">
            <v>159</v>
          </cell>
          <cell r="F42">
            <v>0</v>
          </cell>
          <cell r="J42">
            <v>0</v>
          </cell>
        </row>
        <row r="43">
          <cell r="H43">
            <v>32424</v>
          </cell>
          <cell r="J43">
            <v>32424</v>
          </cell>
        </row>
        <row r="44">
          <cell r="D44">
            <v>623</v>
          </cell>
          <cell r="F44">
            <v>3</v>
          </cell>
          <cell r="J44">
            <v>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"/>
      <sheetName val="02ytd"/>
      <sheetName val="Mar"/>
      <sheetName val="03ytd"/>
      <sheetName val="Apr"/>
      <sheetName val="04ytd"/>
      <sheetName val="May"/>
      <sheetName val="05ytd"/>
      <sheetName val="Jun"/>
      <sheetName val="06ytd"/>
      <sheetName val="Jul"/>
      <sheetName val="07ytd"/>
      <sheetName val="Aug"/>
      <sheetName val="08ytd"/>
      <sheetName val="Sep"/>
      <sheetName val="09ytd"/>
      <sheetName val="OCT"/>
      <sheetName val="10ytd"/>
      <sheetName val="Nov"/>
      <sheetName val="11ytd"/>
      <sheetName val="Dec"/>
      <sheetName val="12ytd"/>
    </sheetNames>
    <sheetDataSet>
      <sheetData sheetId="20">
        <row r="8">
          <cell r="D8">
            <v>979314</v>
          </cell>
          <cell r="F8">
            <v>7446</v>
          </cell>
          <cell r="H8">
            <v>1700153</v>
          </cell>
        </row>
        <row r="9">
          <cell r="D9">
            <v>9772</v>
          </cell>
          <cell r="F9">
            <v>0</v>
          </cell>
          <cell r="H9">
            <v>0</v>
          </cell>
        </row>
        <row r="12">
          <cell r="D12">
            <v>191682</v>
          </cell>
          <cell r="F12">
            <v>88708</v>
          </cell>
          <cell r="H12">
            <v>294212</v>
          </cell>
        </row>
        <row r="13">
          <cell r="D13">
            <v>0</v>
          </cell>
          <cell r="F13">
            <v>11295</v>
          </cell>
          <cell r="H13">
            <v>0</v>
          </cell>
        </row>
        <row r="14">
          <cell r="D14">
            <v>0</v>
          </cell>
          <cell r="F14">
            <v>14039</v>
          </cell>
          <cell r="H14">
            <v>0</v>
          </cell>
        </row>
        <row r="18">
          <cell r="D18">
            <v>87537</v>
          </cell>
          <cell r="F18">
            <v>7719</v>
          </cell>
          <cell r="H18">
            <v>86806</v>
          </cell>
          <cell r="J18">
            <v>94525</v>
          </cell>
        </row>
        <row r="19">
          <cell r="H19">
            <v>86806</v>
          </cell>
        </row>
        <row r="20">
          <cell r="D20">
            <v>63028</v>
          </cell>
          <cell r="F20">
            <v>1683</v>
          </cell>
          <cell r="H20">
            <v>0</v>
          </cell>
        </row>
        <row r="21">
          <cell r="D21">
            <v>23716</v>
          </cell>
          <cell r="F21">
            <v>4326</v>
          </cell>
          <cell r="H21">
            <v>0</v>
          </cell>
        </row>
        <row r="22">
          <cell r="D22">
            <v>793</v>
          </cell>
          <cell r="F22">
            <v>1710</v>
          </cell>
          <cell r="H22">
            <v>0</v>
          </cell>
        </row>
        <row r="23">
          <cell r="D23">
            <v>8177</v>
          </cell>
          <cell r="F23">
            <v>1040</v>
          </cell>
          <cell r="J23">
            <v>1040</v>
          </cell>
        </row>
        <row r="24">
          <cell r="D24">
            <v>5639</v>
          </cell>
          <cell r="F24">
            <v>196</v>
          </cell>
          <cell r="H24">
            <v>0</v>
          </cell>
        </row>
        <row r="25">
          <cell r="D25">
            <v>867</v>
          </cell>
          <cell r="F25">
            <v>0</v>
          </cell>
          <cell r="H25">
            <v>0</v>
          </cell>
        </row>
        <row r="26">
          <cell r="D26">
            <v>1671</v>
          </cell>
          <cell r="F26">
            <v>844</v>
          </cell>
          <cell r="H26">
            <v>0</v>
          </cell>
        </row>
        <row r="27">
          <cell r="D27">
            <v>9282</v>
          </cell>
          <cell r="F27">
            <v>5111</v>
          </cell>
          <cell r="H27">
            <v>255858</v>
          </cell>
          <cell r="J27">
            <v>260969</v>
          </cell>
        </row>
        <row r="28">
          <cell r="D28">
            <v>4092</v>
          </cell>
          <cell r="F28">
            <v>2504</v>
          </cell>
          <cell r="H28">
            <v>0</v>
          </cell>
        </row>
        <row r="29">
          <cell r="D29">
            <v>5190</v>
          </cell>
          <cell r="F29">
            <v>2607</v>
          </cell>
          <cell r="H29">
            <v>0</v>
          </cell>
        </row>
        <row r="30">
          <cell r="D30">
            <v>0</v>
          </cell>
          <cell r="F30">
            <v>0</v>
          </cell>
          <cell r="H30">
            <v>73921</v>
          </cell>
        </row>
        <row r="31">
          <cell r="D31">
            <v>0</v>
          </cell>
          <cell r="F31">
            <v>0</v>
          </cell>
          <cell r="H31">
            <v>181937</v>
          </cell>
        </row>
        <row r="32">
          <cell r="D32">
            <v>13500</v>
          </cell>
          <cell r="F32">
            <v>29154</v>
          </cell>
          <cell r="H32">
            <v>610</v>
          </cell>
          <cell r="J32">
            <v>29764</v>
          </cell>
        </row>
        <row r="33">
          <cell r="D33">
            <v>4074</v>
          </cell>
          <cell r="F33">
            <v>7989</v>
          </cell>
          <cell r="H33">
            <v>0</v>
          </cell>
          <cell r="J33">
            <v>7989</v>
          </cell>
        </row>
        <row r="34">
          <cell r="D34">
            <v>3616</v>
          </cell>
          <cell r="F34">
            <v>0</v>
          </cell>
          <cell r="H34">
            <v>0</v>
          </cell>
          <cell r="J34">
            <v>0</v>
          </cell>
        </row>
        <row r="35">
          <cell r="D35">
            <v>31133</v>
          </cell>
          <cell r="F35">
            <v>583</v>
          </cell>
          <cell r="H35">
            <v>225571</v>
          </cell>
          <cell r="J35">
            <v>226154</v>
          </cell>
        </row>
        <row r="36">
          <cell r="D36">
            <v>6808</v>
          </cell>
          <cell r="F36">
            <v>19</v>
          </cell>
          <cell r="H36">
            <v>0</v>
          </cell>
        </row>
        <row r="37">
          <cell r="D37">
            <v>22030</v>
          </cell>
          <cell r="F37">
            <v>540</v>
          </cell>
          <cell r="H37">
            <v>0</v>
          </cell>
        </row>
        <row r="38">
          <cell r="D38">
            <v>2295</v>
          </cell>
          <cell r="F38">
            <v>24</v>
          </cell>
          <cell r="H38">
            <v>0</v>
          </cell>
        </row>
        <row r="39">
          <cell r="D39">
            <v>0</v>
          </cell>
          <cell r="F39">
            <v>0</v>
          </cell>
          <cell r="H39">
            <v>225571</v>
          </cell>
        </row>
        <row r="40">
          <cell r="D40">
            <v>32877</v>
          </cell>
          <cell r="F40">
            <v>552</v>
          </cell>
          <cell r="H40">
            <v>0</v>
          </cell>
          <cell r="J40">
            <v>552</v>
          </cell>
        </row>
        <row r="41">
          <cell r="D41">
            <v>179</v>
          </cell>
          <cell r="F41">
            <v>1829</v>
          </cell>
          <cell r="H41">
            <v>0</v>
          </cell>
          <cell r="J41">
            <v>1829</v>
          </cell>
        </row>
        <row r="42">
          <cell r="D42">
            <v>1289</v>
          </cell>
          <cell r="F42">
            <v>10</v>
          </cell>
          <cell r="H42">
            <v>0</v>
          </cell>
          <cell r="J42">
            <v>10</v>
          </cell>
        </row>
        <row r="43">
          <cell r="D43">
            <v>0</v>
          </cell>
          <cell r="F43">
            <v>0</v>
          </cell>
          <cell r="H43">
            <v>182730</v>
          </cell>
          <cell r="J43">
            <v>182730</v>
          </cell>
        </row>
        <row r="44">
          <cell r="D44">
            <v>13470</v>
          </cell>
          <cell r="F44">
            <v>192</v>
          </cell>
          <cell r="H44">
            <v>0</v>
          </cell>
          <cell r="J44">
            <v>192</v>
          </cell>
        </row>
      </sheetData>
      <sheetData sheetId="21">
        <row r="8">
          <cell r="D8">
            <v>92896</v>
          </cell>
          <cell r="F8">
            <v>820</v>
          </cell>
          <cell r="H8">
            <v>180543</v>
          </cell>
        </row>
        <row r="9">
          <cell r="D9">
            <v>537</v>
          </cell>
        </row>
        <row r="12">
          <cell r="D12">
            <v>17399</v>
          </cell>
          <cell r="F12">
            <v>5770</v>
          </cell>
          <cell r="H12">
            <v>27370</v>
          </cell>
        </row>
        <row r="13">
          <cell r="F13">
            <v>669</v>
          </cell>
        </row>
        <row r="14">
          <cell r="F14">
            <v>658</v>
          </cell>
        </row>
        <row r="18">
          <cell r="D18">
            <v>7178</v>
          </cell>
          <cell r="F18">
            <v>175</v>
          </cell>
          <cell r="H18">
            <v>13524</v>
          </cell>
          <cell r="J18">
            <v>13699</v>
          </cell>
        </row>
        <row r="19">
          <cell r="H19">
            <v>13524</v>
          </cell>
        </row>
        <row r="20">
          <cell r="D20">
            <v>5253</v>
          </cell>
          <cell r="F20">
            <v>103</v>
          </cell>
        </row>
        <row r="21">
          <cell r="D21">
            <v>1906</v>
          </cell>
          <cell r="F21">
            <v>38</v>
          </cell>
        </row>
        <row r="22">
          <cell r="D22">
            <v>19</v>
          </cell>
          <cell r="F22">
            <v>34</v>
          </cell>
        </row>
        <row r="23">
          <cell r="D23">
            <v>622</v>
          </cell>
          <cell r="F23">
            <v>126</v>
          </cell>
          <cell r="J23">
            <v>126</v>
          </cell>
        </row>
        <row r="24">
          <cell r="D24">
            <v>352</v>
          </cell>
          <cell r="F24">
            <v>4</v>
          </cell>
        </row>
        <row r="25">
          <cell r="D25">
            <v>98</v>
          </cell>
          <cell r="F25">
            <v>0</v>
          </cell>
        </row>
        <row r="26">
          <cell r="D26">
            <v>172</v>
          </cell>
          <cell r="F26">
            <v>122</v>
          </cell>
        </row>
        <row r="27">
          <cell r="D27">
            <v>508</v>
          </cell>
          <cell r="F27">
            <v>75</v>
          </cell>
          <cell r="H27">
            <v>48428</v>
          </cell>
          <cell r="J27">
            <v>48503</v>
          </cell>
        </row>
        <row r="28">
          <cell r="D28">
            <v>269</v>
          </cell>
          <cell r="F28">
            <v>30</v>
          </cell>
        </row>
        <row r="29">
          <cell r="D29">
            <v>239</v>
          </cell>
          <cell r="F29">
            <v>45</v>
          </cell>
        </row>
        <row r="30">
          <cell r="H30">
            <v>14472</v>
          </cell>
        </row>
        <row r="31">
          <cell r="H31">
            <v>33956</v>
          </cell>
        </row>
        <row r="32">
          <cell r="D32">
            <v>1012</v>
          </cell>
          <cell r="F32">
            <v>1528</v>
          </cell>
          <cell r="J32">
            <v>1528</v>
          </cell>
        </row>
        <row r="33">
          <cell r="D33">
            <v>370</v>
          </cell>
          <cell r="F33">
            <v>466</v>
          </cell>
          <cell r="J33">
            <v>466</v>
          </cell>
        </row>
        <row r="34">
          <cell r="D34">
            <v>359</v>
          </cell>
          <cell r="F34">
            <v>0</v>
          </cell>
          <cell r="J34">
            <v>0</v>
          </cell>
        </row>
        <row r="35">
          <cell r="D35">
            <v>3378</v>
          </cell>
          <cell r="F35">
            <v>91</v>
          </cell>
          <cell r="H35">
            <v>39562</v>
          </cell>
          <cell r="J35">
            <v>39653</v>
          </cell>
        </row>
        <row r="36">
          <cell r="D36">
            <v>807</v>
          </cell>
          <cell r="F36">
            <v>0</v>
          </cell>
        </row>
        <row r="37">
          <cell r="D37">
            <v>2347</v>
          </cell>
          <cell r="F37">
            <v>89</v>
          </cell>
        </row>
        <row r="38">
          <cell r="D38">
            <v>224</v>
          </cell>
          <cell r="F38">
            <v>2</v>
          </cell>
        </row>
        <row r="39">
          <cell r="H39">
            <v>39562</v>
          </cell>
        </row>
        <row r="40">
          <cell r="D40">
            <v>2835</v>
          </cell>
          <cell r="F40">
            <v>20</v>
          </cell>
          <cell r="J40">
            <v>20</v>
          </cell>
        </row>
        <row r="41">
          <cell r="D41">
            <v>3</v>
          </cell>
          <cell r="F41">
            <v>107</v>
          </cell>
          <cell r="J41">
            <v>107</v>
          </cell>
        </row>
        <row r="42">
          <cell r="D42">
            <v>128</v>
          </cell>
          <cell r="F42">
            <v>0</v>
          </cell>
          <cell r="J42">
            <v>0</v>
          </cell>
        </row>
        <row r="43">
          <cell r="H43">
            <v>23342</v>
          </cell>
          <cell r="J43">
            <v>23342</v>
          </cell>
        </row>
        <row r="44">
          <cell r="D44">
            <v>1405</v>
          </cell>
          <cell r="F44">
            <v>4</v>
          </cell>
          <cell r="J44">
            <v>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"/>
      <sheetName val="02ytd"/>
      <sheetName val="Mar"/>
      <sheetName val="03ytd"/>
      <sheetName val="Apr"/>
      <sheetName val="04ytd"/>
      <sheetName val="May"/>
      <sheetName val="05ytd"/>
      <sheetName val="Jun"/>
      <sheetName val="06ytd"/>
      <sheetName val="Jul"/>
      <sheetName val="07ytd"/>
      <sheetName val="Aug"/>
      <sheetName val="08ytd"/>
      <sheetName val="Sep"/>
      <sheetName val="09ytd"/>
      <sheetName val="OCT"/>
      <sheetName val="10ytd"/>
      <sheetName val="Nov"/>
      <sheetName val="11ytd"/>
      <sheetName val="Dec"/>
      <sheetName val="12ytd"/>
    </sheetNames>
    <sheetDataSet>
      <sheetData sheetId="20">
        <row r="8">
          <cell r="D8">
            <v>993396</v>
          </cell>
          <cell r="F8">
            <v>8000</v>
          </cell>
          <cell r="H8">
            <v>1496892</v>
          </cell>
        </row>
        <row r="9">
          <cell r="D9">
            <v>0</v>
          </cell>
          <cell r="F9">
            <v>0</v>
          </cell>
          <cell r="H9">
            <v>0</v>
          </cell>
        </row>
        <row r="12">
          <cell r="D12">
            <v>182161</v>
          </cell>
          <cell r="F12">
            <v>75596</v>
          </cell>
          <cell r="H12">
            <v>304070</v>
          </cell>
        </row>
        <row r="13">
          <cell r="D13">
            <v>0</v>
          </cell>
          <cell r="F13">
            <v>9610</v>
          </cell>
          <cell r="H13">
            <v>0</v>
          </cell>
        </row>
        <row r="14">
          <cell r="D14">
            <v>1475</v>
          </cell>
          <cell r="F14">
            <v>14853</v>
          </cell>
          <cell r="H14">
            <v>0</v>
          </cell>
        </row>
        <row r="18">
          <cell r="D18">
            <v>93931</v>
          </cell>
          <cell r="F18">
            <v>4251</v>
          </cell>
          <cell r="H18">
            <v>138667</v>
          </cell>
          <cell r="J18">
            <v>142918</v>
          </cell>
        </row>
        <row r="19">
          <cell r="H19">
            <v>138667</v>
          </cell>
        </row>
        <row r="20">
          <cell r="D20">
            <v>68207</v>
          </cell>
          <cell r="F20">
            <v>1508</v>
          </cell>
          <cell r="H20">
            <v>0</v>
          </cell>
        </row>
        <row r="21">
          <cell r="D21">
            <v>24943</v>
          </cell>
          <cell r="F21">
            <v>529</v>
          </cell>
          <cell r="H21">
            <v>0</v>
          </cell>
        </row>
        <row r="22">
          <cell r="D22">
            <v>781</v>
          </cell>
          <cell r="F22">
            <v>2214</v>
          </cell>
          <cell r="H22">
            <v>0</v>
          </cell>
        </row>
        <row r="23">
          <cell r="D23">
            <v>8439</v>
          </cell>
          <cell r="F23">
            <v>541</v>
          </cell>
          <cell r="J23">
            <v>541</v>
          </cell>
        </row>
        <row r="24">
          <cell r="D24">
            <v>4667</v>
          </cell>
          <cell r="F24">
            <v>174</v>
          </cell>
          <cell r="H24">
            <v>0</v>
          </cell>
        </row>
        <row r="25">
          <cell r="D25">
            <v>1506</v>
          </cell>
          <cell r="F25">
            <v>0</v>
          </cell>
          <cell r="H25">
            <v>0</v>
          </cell>
        </row>
        <row r="26">
          <cell r="D26">
            <v>2266</v>
          </cell>
          <cell r="F26">
            <v>367</v>
          </cell>
          <cell r="H26">
            <v>0</v>
          </cell>
        </row>
        <row r="27">
          <cell r="D27">
            <v>7524</v>
          </cell>
          <cell r="F27">
            <v>962</v>
          </cell>
          <cell r="H27">
            <v>376421</v>
          </cell>
          <cell r="J27">
            <v>377383</v>
          </cell>
        </row>
        <row r="28">
          <cell r="D28">
            <v>3016</v>
          </cell>
          <cell r="F28">
            <v>159</v>
          </cell>
          <cell r="H28">
            <v>0</v>
          </cell>
        </row>
        <row r="29">
          <cell r="D29">
            <v>4508</v>
          </cell>
          <cell r="F29">
            <v>803</v>
          </cell>
          <cell r="H29">
            <v>0</v>
          </cell>
        </row>
        <row r="30">
          <cell r="D30">
            <v>0</v>
          </cell>
          <cell r="F30">
            <v>0</v>
          </cell>
          <cell r="H30">
            <v>108488</v>
          </cell>
        </row>
        <row r="31">
          <cell r="D31">
            <v>0</v>
          </cell>
          <cell r="F31">
            <v>0</v>
          </cell>
          <cell r="H31">
            <v>267933</v>
          </cell>
        </row>
        <row r="32">
          <cell r="D32">
            <v>13855</v>
          </cell>
          <cell r="F32">
            <v>26643</v>
          </cell>
          <cell r="H32">
            <v>265</v>
          </cell>
          <cell r="J32">
            <v>26908</v>
          </cell>
        </row>
        <row r="33">
          <cell r="D33">
            <v>3734</v>
          </cell>
          <cell r="F33">
            <v>7475</v>
          </cell>
          <cell r="H33">
            <v>0</v>
          </cell>
          <cell r="J33">
            <v>7475</v>
          </cell>
        </row>
        <row r="34">
          <cell r="D34">
            <v>3291</v>
          </cell>
          <cell r="F34">
            <v>0</v>
          </cell>
          <cell r="H34">
            <v>0</v>
          </cell>
          <cell r="J34">
            <v>0</v>
          </cell>
        </row>
        <row r="35">
          <cell r="D35">
            <v>32931</v>
          </cell>
          <cell r="F35">
            <v>568</v>
          </cell>
          <cell r="H35">
            <v>217560</v>
          </cell>
          <cell r="J35">
            <v>218128</v>
          </cell>
        </row>
        <row r="36">
          <cell r="D36">
            <v>7759</v>
          </cell>
          <cell r="F36">
            <v>0</v>
          </cell>
          <cell r="H36">
            <v>0</v>
          </cell>
        </row>
        <row r="37">
          <cell r="D37">
            <v>22903</v>
          </cell>
          <cell r="F37">
            <v>519</v>
          </cell>
          <cell r="H37">
            <v>0</v>
          </cell>
        </row>
        <row r="38">
          <cell r="D38">
            <v>2269</v>
          </cell>
          <cell r="F38">
            <v>49</v>
          </cell>
          <cell r="H38">
            <v>0</v>
          </cell>
        </row>
        <row r="39">
          <cell r="D39">
            <v>0</v>
          </cell>
          <cell r="F39">
            <v>0</v>
          </cell>
          <cell r="H39">
            <v>217560</v>
          </cell>
        </row>
        <row r="40">
          <cell r="D40">
            <v>34994</v>
          </cell>
          <cell r="F40">
            <v>754</v>
          </cell>
          <cell r="H40">
            <v>0</v>
          </cell>
          <cell r="J40">
            <v>754</v>
          </cell>
        </row>
        <row r="41">
          <cell r="D41">
            <v>81</v>
          </cell>
          <cell r="F41">
            <v>1721</v>
          </cell>
          <cell r="H41">
            <v>0</v>
          </cell>
          <cell r="J41">
            <v>1721</v>
          </cell>
        </row>
        <row r="42">
          <cell r="D42">
            <v>445</v>
          </cell>
          <cell r="F42">
            <v>6</v>
          </cell>
          <cell r="H42">
            <v>0</v>
          </cell>
          <cell r="J42">
            <v>6</v>
          </cell>
        </row>
        <row r="43">
          <cell r="D43">
            <v>0</v>
          </cell>
          <cell r="F43">
            <v>0</v>
          </cell>
          <cell r="H43">
            <v>229510</v>
          </cell>
          <cell r="J43">
            <v>229510</v>
          </cell>
        </row>
        <row r="44">
          <cell r="D44">
            <v>11708</v>
          </cell>
          <cell r="F44">
            <v>239</v>
          </cell>
          <cell r="H44">
            <v>0</v>
          </cell>
          <cell r="J44">
            <v>239</v>
          </cell>
        </row>
      </sheetData>
      <sheetData sheetId="21">
        <row r="8">
          <cell r="D8">
            <v>67675</v>
          </cell>
          <cell r="F8">
            <v>716</v>
          </cell>
          <cell r="H8">
            <v>163202</v>
          </cell>
        </row>
        <row r="12">
          <cell r="D12">
            <v>16102</v>
          </cell>
          <cell r="F12">
            <v>5667</v>
          </cell>
          <cell r="H12">
            <v>35843</v>
          </cell>
        </row>
        <row r="13">
          <cell r="F13">
            <v>428</v>
          </cell>
        </row>
        <row r="14">
          <cell r="D14">
            <v>316</v>
          </cell>
          <cell r="F14">
            <v>574</v>
          </cell>
        </row>
        <row r="18">
          <cell r="D18">
            <v>8035</v>
          </cell>
          <cell r="F18">
            <v>175</v>
          </cell>
          <cell r="H18">
            <v>12500</v>
          </cell>
          <cell r="J18">
            <v>12675</v>
          </cell>
        </row>
        <row r="19">
          <cell r="H19">
            <v>12500</v>
          </cell>
        </row>
        <row r="20">
          <cell r="D20">
            <v>5770</v>
          </cell>
          <cell r="F20">
            <v>127</v>
          </cell>
        </row>
        <row r="21">
          <cell r="D21">
            <v>2228</v>
          </cell>
          <cell r="F21">
            <v>24</v>
          </cell>
        </row>
        <row r="22">
          <cell r="D22">
            <v>37</v>
          </cell>
          <cell r="F22">
            <v>24</v>
          </cell>
        </row>
        <row r="23">
          <cell r="D23">
            <v>763</v>
          </cell>
          <cell r="F23">
            <v>12</v>
          </cell>
          <cell r="J23">
            <v>12</v>
          </cell>
        </row>
        <row r="24">
          <cell r="D24">
            <v>452</v>
          </cell>
          <cell r="F24">
            <v>6</v>
          </cell>
        </row>
        <row r="25">
          <cell r="D25">
            <v>156</v>
          </cell>
          <cell r="F25">
            <v>0</v>
          </cell>
        </row>
        <row r="26">
          <cell r="D26">
            <v>155</v>
          </cell>
          <cell r="F26">
            <v>6</v>
          </cell>
        </row>
        <row r="27">
          <cell r="D27">
            <v>822</v>
          </cell>
          <cell r="F27">
            <v>92</v>
          </cell>
          <cell r="H27">
            <v>28787</v>
          </cell>
          <cell r="J27">
            <v>28879</v>
          </cell>
        </row>
        <row r="28">
          <cell r="D28">
            <v>355</v>
          </cell>
          <cell r="F28">
            <v>52</v>
          </cell>
        </row>
        <row r="29">
          <cell r="D29">
            <v>467</v>
          </cell>
          <cell r="F29">
            <v>40</v>
          </cell>
        </row>
        <row r="30">
          <cell r="H30">
            <v>17799</v>
          </cell>
        </row>
        <row r="31">
          <cell r="H31">
            <v>10988</v>
          </cell>
        </row>
        <row r="32">
          <cell r="D32">
            <v>1091</v>
          </cell>
          <cell r="F32">
            <v>887</v>
          </cell>
          <cell r="H32">
            <v>65</v>
          </cell>
          <cell r="J32">
            <v>952</v>
          </cell>
        </row>
        <row r="33">
          <cell r="D33">
            <v>444</v>
          </cell>
          <cell r="F33">
            <v>343</v>
          </cell>
          <cell r="J33">
            <v>343</v>
          </cell>
        </row>
        <row r="34">
          <cell r="D34">
            <v>277</v>
          </cell>
          <cell r="F34">
            <v>0</v>
          </cell>
          <cell r="J34">
            <v>0</v>
          </cell>
        </row>
        <row r="35">
          <cell r="D35">
            <v>3220</v>
          </cell>
          <cell r="F35">
            <v>65</v>
          </cell>
          <cell r="H35">
            <v>40169</v>
          </cell>
          <cell r="J35">
            <v>40234</v>
          </cell>
        </row>
        <row r="36">
          <cell r="D36">
            <v>849</v>
          </cell>
          <cell r="F36">
            <v>3</v>
          </cell>
        </row>
        <row r="37">
          <cell r="D37">
            <v>2125</v>
          </cell>
          <cell r="F37">
            <v>60</v>
          </cell>
        </row>
        <row r="38">
          <cell r="D38">
            <v>246</v>
          </cell>
          <cell r="F38">
            <v>2</v>
          </cell>
        </row>
        <row r="39">
          <cell r="H39">
            <v>40169</v>
          </cell>
        </row>
        <row r="40">
          <cell r="D40">
            <v>3045</v>
          </cell>
          <cell r="F40">
            <v>112</v>
          </cell>
          <cell r="J40">
            <v>112</v>
          </cell>
        </row>
        <row r="41">
          <cell r="D41">
            <v>27</v>
          </cell>
          <cell r="F41">
            <v>136</v>
          </cell>
          <cell r="J41">
            <v>136</v>
          </cell>
        </row>
        <row r="42">
          <cell r="D42">
            <v>167</v>
          </cell>
          <cell r="F42">
            <v>0</v>
          </cell>
          <cell r="J42">
            <v>0</v>
          </cell>
        </row>
        <row r="43">
          <cell r="H43">
            <v>34583</v>
          </cell>
          <cell r="J43">
            <v>34583</v>
          </cell>
        </row>
        <row r="44">
          <cell r="D44">
            <v>1684</v>
          </cell>
          <cell r="F44">
            <v>14</v>
          </cell>
          <cell r="J44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zoomScale="120" zoomScaleNormal="120" zoomScalePageLayoutView="0" workbookViewId="0" topLeftCell="A1">
      <selection activeCell="J3" sqref="J3"/>
    </sheetView>
  </sheetViews>
  <sheetFormatPr defaultColWidth="8.875" defaultRowHeight="12.75"/>
  <cols>
    <col min="1" max="1" width="25.125" style="16" customWidth="1"/>
    <col min="2" max="2" width="9.125" style="16" customWidth="1"/>
    <col min="3" max="16384" width="8.875" style="16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</sheetData>
  <sheetProtection/>
  <printOptions/>
  <pageMargins left="0.7" right="0.7" top="0.75" bottom="0.75" header="0.3" footer="0.3"/>
  <pageSetup horizontalDpi="600" verticalDpi="600" orientation="portrait" paperSize="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">
      <selection activeCell="F16" sqref="F16"/>
    </sheetView>
  </sheetViews>
  <sheetFormatPr defaultColWidth="9.625" defaultRowHeight="12.75"/>
  <cols>
    <col min="1" max="1" width="9.625" style="0" customWidth="1"/>
    <col min="2" max="2" width="7.625" style="0" customWidth="1"/>
    <col min="3" max="3" width="1.625" style="0" customWidth="1"/>
    <col min="4" max="4" width="10.625" style="0" customWidth="1"/>
    <col min="5" max="5" width="1.625" style="0" customWidth="1"/>
    <col min="6" max="6" width="10.625" style="0" customWidth="1"/>
    <col min="7" max="7" width="1.625" style="0" customWidth="1"/>
    <col min="8" max="8" width="10.625" style="0" customWidth="1"/>
    <col min="9" max="9" width="1.625" style="0" customWidth="1"/>
    <col min="10" max="10" width="11.625" style="0" customWidth="1"/>
    <col min="11" max="11" width="1.625" style="0" customWidth="1"/>
    <col min="12" max="12" width="11.625" style="0" customWidth="1"/>
    <col min="13" max="13" width="7.625" style="0" customWidth="1"/>
  </cols>
  <sheetData>
    <row r="1" spans="1:13" ht="15.7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 customHeight="1">
      <c r="A2" s="3" t="s">
        <v>58</v>
      </c>
      <c r="B2" s="1"/>
      <c r="C2" s="1"/>
      <c r="D2" s="1"/>
      <c r="E2" s="1"/>
      <c r="F2" s="2"/>
      <c r="G2" s="1"/>
      <c r="H2" s="1"/>
      <c r="I2" s="1"/>
      <c r="J2" s="1"/>
      <c r="K2" s="1"/>
      <c r="L2" s="1"/>
      <c r="M2" s="1"/>
    </row>
    <row r="3" ht="12.75" customHeight="1"/>
    <row r="4" spans="1:12" ht="12.75" customHeight="1">
      <c r="A4" s="4" t="s">
        <v>2</v>
      </c>
      <c r="B4" s="5"/>
      <c r="C4" s="5"/>
      <c r="D4" s="6" t="s">
        <v>3</v>
      </c>
      <c r="E4" s="5"/>
      <c r="F4" s="6" t="s">
        <v>4</v>
      </c>
      <c r="G4" s="5"/>
      <c r="H4" s="4" t="s">
        <v>5</v>
      </c>
      <c r="I4" s="5"/>
      <c r="J4" s="6" t="s">
        <v>6</v>
      </c>
      <c r="K4" s="5"/>
      <c r="L4" s="6" t="s">
        <v>7</v>
      </c>
    </row>
    <row r="5" spans="1:12" ht="12.75" customHeight="1">
      <c r="A5" s="4" t="s">
        <v>8</v>
      </c>
      <c r="B5" s="5"/>
      <c r="C5" s="5"/>
      <c r="D5" s="6" t="s">
        <v>9</v>
      </c>
      <c r="E5" s="5"/>
      <c r="F5" s="6" t="s">
        <v>10</v>
      </c>
      <c r="G5" s="5"/>
      <c r="H5" s="4" t="s">
        <v>9</v>
      </c>
      <c r="I5" s="5"/>
      <c r="J5" s="6" t="s">
        <v>9</v>
      </c>
      <c r="K5" s="5"/>
      <c r="L5" s="6" t="s">
        <v>9</v>
      </c>
    </row>
    <row r="6" spans="1:12" ht="12.75" customHeight="1">
      <c r="A6" s="7"/>
      <c r="B6" s="8"/>
      <c r="C6" s="8"/>
      <c r="D6" s="9"/>
      <c r="E6" s="8"/>
      <c r="F6" s="9"/>
      <c r="G6" s="8"/>
      <c r="H6" s="7"/>
      <c r="I6" s="8"/>
      <c r="J6" s="9"/>
      <c r="K6" s="8"/>
      <c r="L6" s="9"/>
    </row>
    <row r="7" spans="1:13" ht="12.75" customHeight="1">
      <c r="A7" s="4" t="s">
        <v>11</v>
      </c>
      <c r="B7" s="5"/>
      <c r="C7" s="5"/>
      <c r="D7" s="10">
        <f>SUM(D8+D9)</f>
        <v>1082519</v>
      </c>
      <c r="E7" s="10"/>
      <c r="F7" s="10">
        <f>SUM(F8+F9)</f>
        <v>8266</v>
      </c>
      <c r="G7" s="10"/>
      <c r="H7" s="10">
        <f>SUM(H8+H9)</f>
        <v>1880696</v>
      </c>
      <c r="I7" s="10"/>
      <c r="J7" s="10">
        <f>F7+H7</f>
        <v>1888962</v>
      </c>
      <c r="K7" s="10"/>
      <c r="L7" s="10">
        <f>SUM(D7+J7)</f>
        <v>2971481</v>
      </c>
      <c r="M7" s="11"/>
    </row>
    <row r="8" spans="1:13" ht="12.75" customHeight="1">
      <c r="A8" s="7" t="s">
        <v>12</v>
      </c>
      <c r="B8" s="8"/>
      <c r="C8" s="8"/>
      <c r="D8" s="12">
        <f>SUM('[8]11ytd'!D8,'[8]Dec'!D8)</f>
        <v>1072210</v>
      </c>
      <c r="E8" s="12"/>
      <c r="F8" s="12">
        <f>SUM('[8]11ytd'!F8,'[8]Dec'!F8)</f>
        <v>8266</v>
      </c>
      <c r="G8" s="12"/>
      <c r="H8" s="12">
        <f>SUM('[8]11ytd'!H8,'[8]Dec'!H8)</f>
        <v>1880696</v>
      </c>
      <c r="I8" s="12"/>
      <c r="J8" s="10">
        <f>F8+H8</f>
        <v>1888962</v>
      </c>
      <c r="K8" s="12"/>
      <c r="L8" s="10">
        <f>SUM(D8+J8)</f>
        <v>2961172</v>
      </c>
      <c r="M8" s="11"/>
    </row>
    <row r="9" spans="1:13" ht="12.75" customHeight="1">
      <c r="A9" s="7" t="s">
        <v>13</v>
      </c>
      <c r="B9" s="8"/>
      <c r="C9" s="8"/>
      <c r="D9" s="12">
        <f>SUM('[8]11ytd'!D9,'[8]Dec'!D9)</f>
        <v>10309</v>
      </c>
      <c r="E9" s="12"/>
      <c r="F9" s="12">
        <f>SUM('[8]11ytd'!F9,'[8]Dec'!F9)</f>
        <v>0</v>
      </c>
      <c r="G9" s="12"/>
      <c r="H9" s="12">
        <f>SUM('[8]11ytd'!H9,'[8]Dec'!H9)</f>
        <v>0</v>
      </c>
      <c r="I9" s="12"/>
      <c r="J9" s="12"/>
      <c r="K9" s="12"/>
      <c r="L9" s="10">
        <f>SUM(D9+J9)</f>
        <v>10309</v>
      </c>
      <c r="M9" s="11"/>
    </row>
    <row r="10" spans="1:13" ht="12.75" customHeight="1">
      <c r="A10" s="8"/>
      <c r="B10" s="8"/>
      <c r="C10" s="8"/>
      <c r="D10" s="12"/>
      <c r="E10" s="12"/>
      <c r="F10" s="12"/>
      <c r="G10" s="12"/>
      <c r="H10" s="12"/>
      <c r="I10" s="12"/>
      <c r="J10" s="12"/>
      <c r="K10" s="12"/>
      <c r="L10" s="12"/>
      <c r="M10" s="11"/>
    </row>
    <row r="11" spans="1:13" ht="12.75" customHeight="1">
      <c r="A11" s="4" t="s">
        <v>14</v>
      </c>
      <c r="B11" s="5"/>
      <c r="C11" s="5"/>
      <c r="D11" s="10">
        <f>SUM(D12:D14)</f>
        <v>209081</v>
      </c>
      <c r="E11" s="10"/>
      <c r="F11" s="10">
        <f>SUM(F12:F14)</f>
        <v>121139</v>
      </c>
      <c r="G11" s="10"/>
      <c r="H11" s="10">
        <f>SUM(H12:H14)</f>
        <v>321582</v>
      </c>
      <c r="I11" s="10"/>
      <c r="J11" s="10">
        <f>SUM(J12:J14)</f>
        <v>442721</v>
      </c>
      <c r="K11" s="10"/>
      <c r="L11" s="10">
        <f>SUM(L12:L14)</f>
        <v>651802</v>
      </c>
      <c r="M11" s="11"/>
    </row>
    <row r="12" spans="1:13" ht="12.75" customHeight="1">
      <c r="A12" s="7" t="s">
        <v>15</v>
      </c>
      <c r="B12" s="8"/>
      <c r="C12" s="8"/>
      <c r="D12" s="12">
        <f>SUM('[8]11ytd'!D12,'[8]Dec'!D12)</f>
        <v>209081</v>
      </c>
      <c r="E12" s="12"/>
      <c r="F12" s="12">
        <f>SUM('[8]11ytd'!F12,'[8]Dec'!F12)</f>
        <v>94478</v>
      </c>
      <c r="G12" s="12"/>
      <c r="H12" s="12">
        <f>SUM('[8]11ytd'!H12,'[8]Dec'!H12)</f>
        <v>321582</v>
      </c>
      <c r="I12" s="12"/>
      <c r="J12" s="12">
        <f>F12+H12</f>
        <v>416060</v>
      </c>
      <c r="K12" s="12"/>
      <c r="L12" s="12">
        <f>SUM(D12+J12)</f>
        <v>625141</v>
      </c>
      <c r="M12" s="11"/>
    </row>
    <row r="13" spans="1:13" ht="12.75" customHeight="1">
      <c r="A13" s="7" t="s">
        <v>16</v>
      </c>
      <c r="B13" s="8"/>
      <c r="C13" s="8"/>
      <c r="D13" s="12">
        <f>SUM('[8]11ytd'!D13,'[8]Dec'!D13)</f>
        <v>0</v>
      </c>
      <c r="E13" s="12"/>
      <c r="F13" s="12">
        <f>SUM('[8]11ytd'!F13,'[8]Dec'!F13)</f>
        <v>11964</v>
      </c>
      <c r="G13" s="12"/>
      <c r="H13" s="12">
        <f>SUM('[8]11ytd'!H13,'[8]Dec'!H13)</f>
        <v>0</v>
      </c>
      <c r="I13" s="12"/>
      <c r="J13" s="12">
        <f>F13+H13</f>
        <v>11964</v>
      </c>
      <c r="K13" s="12"/>
      <c r="L13" s="10">
        <f>SUM(D13+J13)</f>
        <v>11964</v>
      </c>
      <c r="M13" s="11"/>
    </row>
    <row r="14" spans="1:13" ht="12.75" customHeight="1">
      <c r="A14" s="7" t="s">
        <v>17</v>
      </c>
      <c r="B14" s="8"/>
      <c r="C14" s="8"/>
      <c r="D14" s="12">
        <f>SUM('[8]11ytd'!D14,'[8]Dec'!D14)</f>
        <v>0</v>
      </c>
      <c r="E14" s="12"/>
      <c r="F14" s="12">
        <f>SUM('[8]11ytd'!F14,'[8]Dec'!F14)</f>
        <v>14697</v>
      </c>
      <c r="G14" s="12"/>
      <c r="H14" s="12">
        <f>SUM('[8]11ytd'!H14,'[8]Dec'!H14)</f>
        <v>0</v>
      </c>
      <c r="I14" s="12"/>
      <c r="J14" s="12">
        <f>F14+H14</f>
        <v>14697</v>
      </c>
      <c r="K14" s="12"/>
      <c r="L14" s="12">
        <f>SUM(D14+J14)</f>
        <v>14697</v>
      </c>
      <c r="M14" s="11"/>
    </row>
    <row r="15" spans="1:13" ht="12.75" customHeight="1">
      <c r="A15" s="8"/>
      <c r="B15" s="8"/>
      <c r="C15" s="8"/>
      <c r="D15" s="12"/>
      <c r="E15" s="12"/>
      <c r="F15" s="12"/>
      <c r="G15" s="12"/>
      <c r="H15" s="12"/>
      <c r="I15" s="12"/>
      <c r="J15" s="12"/>
      <c r="K15" s="12"/>
      <c r="L15" s="12"/>
      <c r="M15" s="11"/>
    </row>
    <row r="16" spans="1:13" ht="12.75" customHeight="1">
      <c r="A16" s="4" t="s">
        <v>18</v>
      </c>
      <c r="B16" s="5"/>
      <c r="C16" s="5"/>
      <c r="D16" s="10">
        <f>SUM(D18+D23+D27+D32+D33+D34+D35+D40+D41+D42+D44)</f>
        <v>222932</v>
      </c>
      <c r="E16" s="10"/>
      <c r="F16" s="10">
        <f>SUM(F18+F23+F27+F32+F33+F34+F35+F40+F41+F42+F44)</f>
        <v>56771</v>
      </c>
      <c r="G16" s="10"/>
      <c r="H16" s="10">
        <f>SUM(H18+H23+H27+H32+H33+H34+H35+H40+H41+H42+H43+H44)</f>
        <v>876431</v>
      </c>
      <c r="I16" s="10"/>
      <c r="J16" s="10">
        <f>SUM(J18+J23+J27+J32+J33+J34+J35+J40+J41+J42+J43+J44)</f>
        <v>933202</v>
      </c>
      <c r="K16" s="10"/>
      <c r="L16" s="10">
        <f>SUM(D16+J16)</f>
        <v>1156134</v>
      </c>
      <c r="M16" s="11"/>
    </row>
    <row r="17" spans="1:13" ht="12.75" customHeight="1">
      <c r="A17" s="8"/>
      <c r="B17" s="8"/>
      <c r="C17" s="8"/>
      <c r="D17" s="12"/>
      <c r="E17" s="12"/>
      <c r="F17" s="12"/>
      <c r="G17" s="12"/>
      <c r="H17" s="12"/>
      <c r="I17" s="12"/>
      <c r="J17" s="12"/>
      <c r="K17" s="12"/>
      <c r="L17" s="12"/>
      <c r="M17" s="11"/>
    </row>
    <row r="18" spans="1:13" ht="12.75" customHeight="1">
      <c r="A18" s="4" t="s">
        <v>19</v>
      </c>
      <c r="B18" s="5"/>
      <c r="C18" s="5"/>
      <c r="D18" s="10">
        <f>SUM('[8]11ytd'!D18,'[8]Dec'!D18)</f>
        <v>94715</v>
      </c>
      <c r="E18" s="10"/>
      <c r="F18" s="10">
        <f>SUM('[8]11ytd'!F18,'[8]Dec'!F18)</f>
        <v>7894</v>
      </c>
      <c r="G18" s="10"/>
      <c r="H18" s="10">
        <f>SUM('[8]11ytd'!H18,'[8]Dec'!H18)</f>
        <v>100330</v>
      </c>
      <c r="I18" s="10"/>
      <c r="J18" s="10">
        <f>SUM('[8]11ytd'!J18,'[8]Dec'!J18)</f>
        <v>108224</v>
      </c>
      <c r="K18" s="10"/>
      <c r="L18" s="10">
        <f>SUM(L19:L22)</f>
        <v>202939</v>
      </c>
      <c r="M18" s="11"/>
    </row>
    <row r="19" spans="1:13" ht="12.75" customHeight="1">
      <c r="A19" s="7" t="s">
        <v>20</v>
      </c>
      <c r="B19" s="5"/>
      <c r="C19" s="5"/>
      <c r="D19" s="10"/>
      <c r="E19" s="10"/>
      <c r="F19" s="10"/>
      <c r="G19" s="10"/>
      <c r="H19" s="12">
        <f>SUM('[8]11ytd'!H19,'[8]Dec'!H19)</f>
        <v>100330</v>
      </c>
      <c r="I19" s="10"/>
      <c r="J19" s="12">
        <f>H19</f>
        <v>100330</v>
      </c>
      <c r="K19" s="10"/>
      <c r="L19" s="12">
        <f>J19</f>
        <v>100330</v>
      </c>
      <c r="M19" s="11"/>
    </row>
    <row r="20" spans="1:13" ht="12.75" customHeight="1">
      <c r="A20" s="7" t="s">
        <v>21</v>
      </c>
      <c r="B20" s="8"/>
      <c r="C20" s="8"/>
      <c r="D20" s="12">
        <f>SUM('[8]11ytd'!D20,'[8]Dec'!D20)</f>
        <v>68281</v>
      </c>
      <c r="E20" s="12"/>
      <c r="F20" s="12">
        <f>SUM('[8]11ytd'!F20,'[8]Dec'!F20)</f>
        <v>1786</v>
      </c>
      <c r="G20" s="12"/>
      <c r="H20" s="12">
        <f>SUM('[8]11ytd'!H20,'[8]Dec'!H20)</f>
        <v>0</v>
      </c>
      <c r="I20" s="12"/>
      <c r="J20" s="12">
        <f>F20</f>
        <v>1786</v>
      </c>
      <c r="K20" s="12"/>
      <c r="L20" s="12">
        <f aca="true" t="shared" si="0" ref="L20:L26">SUM(D20+J20)</f>
        <v>70067</v>
      </c>
      <c r="M20" s="11"/>
    </row>
    <row r="21" spans="1:13" ht="12.75" customHeight="1">
      <c r="A21" s="7" t="s">
        <v>22</v>
      </c>
      <c r="B21" s="8"/>
      <c r="C21" s="8"/>
      <c r="D21" s="12">
        <f>SUM('[8]11ytd'!D21,'[8]Dec'!D21)</f>
        <v>25622</v>
      </c>
      <c r="E21" s="12"/>
      <c r="F21" s="12">
        <f>SUM('[8]11ytd'!F21,'[8]Dec'!F21)</f>
        <v>4364</v>
      </c>
      <c r="G21" s="12"/>
      <c r="H21" s="12">
        <f>SUM('[8]11ytd'!H21,'[8]Dec'!H21)</f>
        <v>0</v>
      </c>
      <c r="I21" s="12"/>
      <c r="J21" s="12">
        <f>F21</f>
        <v>4364</v>
      </c>
      <c r="K21" s="12"/>
      <c r="L21" s="12">
        <f t="shared" si="0"/>
        <v>29986</v>
      </c>
      <c r="M21" s="11"/>
    </row>
    <row r="22" spans="1:13" ht="12.75" customHeight="1">
      <c r="A22" s="7" t="s">
        <v>23</v>
      </c>
      <c r="B22" s="8"/>
      <c r="C22" s="8"/>
      <c r="D22" s="12">
        <f>SUM('[8]11ytd'!D22,'[8]Dec'!D22)</f>
        <v>812</v>
      </c>
      <c r="E22" s="12"/>
      <c r="F22" s="12">
        <f>SUM('[8]11ytd'!F22,'[8]Dec'!F22)</f>
        <v>1744</v>
      </c>
      <c r="G22" s="12"/>
      <c r="H22" s="12">
        <f>SUM('[8]11ytd'!H22,'[8]Dec'!H22)</f>
        <v>0</v>
      </c>
      <c r="I22" s="12"/>
      <c r="J22" s="12">
        <f>F22</f>
        <v>1744</v>
      </c>
      <c r="K22" s="12"/>
      <c r="L22" s="12">
        <f t="shared" si="0"/>
        <v>2556</v>
      </c>
      <c r="M22" s="11"/>
    </row>
    <row r="23" spans="1:13" ht="12.75" customHeight="1">
      <c r="A23" s="4" t="s">
        <v>24</v>
      </c>
      <c r="B23" s="5"/>
      <c r="C23" s="5"/>
      <c r="D23" s="10">
        <f>SUM('[8]11ytd'!D23,'[8]Dec'!D23)</f>
        <v>8799</v>
      </c>
      <c r="E23" s="10"/>
      <c r="F23" s="10">
        <f>SUM('[8]11ytd'!F23,'[8]Dec'!F23)</f>
        <v>1166</v>
      </c>
      <c r="G23" s="10"/>
      <c r="H23" s="10">
        <f>SUM(H24:H26)</f>
        <v>0</v>
      </c>
      <c r="I23" s="10"/>
      <c r="J23" s="10">
        <f>SUM('[8]11ytd'!J23,'[8]Dec'!J23)</f>
        <v>1166</v>
      </c>
      <c r="K23" s="10"/>
      <c r="L23" s="10">
        <f t="shared" si="0"/>
        <v>9965</v>
      </c>
      <c r="M23" s="11"/>
    </row>
    <row r="24" spans="1:13" ht="12.75" customHeight="1">
      <c r="A24" s="7" t="s">
        <v>25</v>
      </c>
      <c r="B24" s="8"/>
      <c r="C24" s="8"/>
      <c r="D24" s="12">
        <f>SUM('[8]11ytd'!D24,'[8]Dec'!D24)</f>
        <v>5991</v>
      </c>
      <c r="E24" s="12"/>
      <c r="F24" s="12">
        <f>SUM('[8]11ytd'!F24,'[8]Dec'!F24)</f>
        <v>200</v>
      </c>
      <c r="G24" s="12"/>
      <c r="H24" s="12">
        <f>SUM('[8]11ytd'!H24,'[8]Dec'!H24)</f>
        <v>0</v>
      </c>
      <c r="I24" s="12"/>
      <c r="J24" s="12">
        <f>F24</f>
        <v>200</v>
      </c>
      <c r="K24" s="12"/>
      <c r="L24" s="12">
        <f t="shared" si="0"/>
        <v>6191</v>
      </c>
      <c r="M24" s="11"/>
    </row>
    <row r="25" spans="1:13" ht="12.75" customHeight="1">
      <c r="A25" s="7" t="s">
        <v>26</v>
      </c>
      <c r="B25" s="8"/>
      <c r="C25" s="8"/>
      <c r="D25" s="12">
        <f>SUM('[8]11ytd'!D25,'[8]Dec'!D25)</f>
        <v>965</v>
      </c>
      <c r="E25" s="12"/>
      <c r="F25" s="12">
        <f>SUM('[8]11ytd'!F25,'[8]Dec'!F25)</f>
        <v>0</v>
      </c>
      <c r="G25" s="12"/>
      <c r="H25" s="12">
        <f>SUM('[8]11ytd'!H25,'[8]Dec'!H25)</f>
        <v>0</v>
      </c>
      <c r="I25" s="12"/>
      <c r="J25" s="12">
        <f>F25</f>
        <v>0</v>
      </c>
      <c r="K25" s="12"/>
      <c r="L25" s="12">
        <f t="shared" si="0"/>
        <v>965</v>
      </c>
      <c r="M25" s="11"/>
    </row>
    <row r="26" spans="1:13" ht="12.75" customHeight="1">
      <c r="A26" s="7" t="s">
        <v>27</v>
      </c>
      <c r="B26" s="8"/>
      <c r="C26" s="8"/>
      <c r="D26" s="12">
        <f>SUM('[8]11ytd'!D26,'[8]Dec'!D26)</f>
        <v>1843</v>
      </c>
      <c r="E26" s="12"/>
      <c r="F26" s="12">
        <f>SUM('[8]11ytd'!F26,'[8]Dec'!F26)</f>
        <v>966</v>
      </c>
      <c r="G26" s="12"/>
      <c r="H26" s="12">
        <f>SUM('[8]11ytd'!H26,'[8]Dec'!H26)</f>
        <v>0</v>
      </c>
      <c r="I26" s="12"/>
      <c r="J26" s="12">
        <f>F26</f>
        <v>966</v>
      </c>
      <c r="K26" s="12"/>
      <c r="L26" s="12">
        <f t="shared" si="0"/>
        <v>2809</v>
      </c>
      <c r="M26" s="11"/>
    </row>
    <row r="27" spans="1:13" ht="12.75" customHeight="1">
      <c r="A27" s="4" t="s">
        <v>28</v>
      </c>
      <c r="B27" s="5"/>
      <c r="C27" s="5"/>
      <c r="D27" s="10">
        <f>SUM('[8]11ytd'!D27,'[8]Dec'!D27)</f>
        <v>9790</v>
      </c>
      <c r="E27" s="10"/>
      <c r="F27" s="10">
        <f>SUM('[8]11ytd'!F27,'[8]Dec'!F27)</f>
        <v>5186</v>
      </c>
      <c r="G27" s="10"/>
      <c r="H27" s="10">
        <f>SUM('[8]11ytd'!H27,'[8]Dec'!H27)</f>
        <v>304286</v>
      </c>
      <c r="I27" s="10"/>
      <c r="J27" s="10">
        <f>SUM('[8]11ytd'!J27,'[8]Dec'!J27)</f>
        <v>309472</v>
      </c>
      <c r="K27" s="10"/>
      <c r="L27" s="10">
        <f>SUM(L28:L31)</f>
        <v>319262</v>
      </c>
      <c r="M27" s="11"/>
    </row>
    <row r="28" spans="1:13" ht="12.75" customHeight="1">
      <c r="A28" s="7" t="s">
        <v>29</v>
      </c>
      <c r="B28" s="8"/>
      <c r="C28" s="8"/>
      <c r="D28" s="12">
        <f>SUM('[8]11ytd'!D28,'[8]Dec'!D28)</f>
        <v>4361</v>
      </c>
      <c r="E28" s="12"/>
      <c r="F28" s="12">
        <f>SUM('[8]11ytd'!F28,'[8]Dec'!F28)</f>
        <v>2534</v>
      </c>
      <c r="G28" s="12"/>
      <c r="H28" s="12">
        <f>SUM('[8]11ytd'!H28,'[8]Dec'!H28)</f>
        <v>0</v>
      </c>
      <c r="I28" s="12"/>
      <c r="J28" s="12">
        <f>F28</f>
        <v>2534</v>
      </c>
      <c r="K28" s="12"/>
      <c r="L28" s="12">
        <f aca="true" t="shared" si="1" ref="L28:L44">SUM(D28+J28)</f>
        <v>6895</v>
      </c>
      <c r="M28" s="11"/>
    </row>
    <row r="29" spans="1:13" ht="12.75" customHeight="1">
      <c r="A29" s="7" t="s">
        <v>30</v>
      </c>
      <c r="B29" s="8"/>
      <c r="C29" s="8"/>
      <c r="D29" s="12">
        <f>SUM('[8]11ytd'!D29,'[8]Dec'!D29)</f>
        <v>5429</v>
      </c>
      <c r="E29" s="12"/>
      <c r="F29" s="12">
        <f>SUM('[8]11ytd'!F29,'[8]Dec'!F29)</f>
        <v>2652</v>
      </c>
      <c r="G29" s="12"/>
      <c r="H29" s="12">
        <f>SUM('[8]11ytd'!H29,'[8]Dec'!H29)</f>
        <v>0</v>
      </c>
      <c r="I29" s="12"/>
      <c r="J29" s="12">
        <f>F29</f>
        <v>2652</v>
      </c>
      <c r="K29" s="12"/>
      <c r="L29" s="12">
        <f t="shared" si="1"/>
        <v>8081</v>
      </c>
      <c r="M29" s="11"/>
    </row>
    <row r="30" spans="1:13" ht="12.75" customHeight="1">
      <c r="A30" s="7" t="s">
        <v>31</v>
      </c>
      <c r="B30" s="8"/>
      <c r="C30" s="8"/>
      <c r="D30" s="12">
        <f>SUM('[8]11ytd'!D30,'[8]Dec'!D30)</f>
        <v>0</v>
      </c>
      <c r="E30" s="12"/>
      <c r="F30" s="12">
        <f>SUM('[8]11ytd'!F30,'[8]Dec'!F30)</f>
        <v>0</v>
      </c>
      <c r="G30" s="12"/>
      <c r="H30" s="12">
        <f>SUM('[8]11ytd'!H30,'[8]Dec'!H30)</f>
        <v>88393</v>
      </c>
      <c r="I30" s="12"/>
      <c r="J30" s="12">
        <f>H30</f>
        <v>88393</v>
      </c>
      <c r="K30" s="12"/>
      <c r="L30" s="12">
        <f t="shared" si="1"/>
        <v>88393</v>
      </c>
      <c r="M30" s="11"/>
    </row>
    <row r="31" spans="1:13" ht="12.75" customHeight="1">
      <c r="A31" s="7" t="s">
        <v>59</v>
      </c>
      <c r="B31" s="8"/>
      <c r="C31" s="8"/>
      <c r="D31" s="12">
        <f>SUM('[8]11ytd'!D31,'[8]Dec'!D31)</f>
        <v>0</v>
      </c>
      <c r="E31" s="12"/>
      <c r="F31" s="12">
        <f>SUM('[8]11ytd'!F31,'[8]Dec'!F31)</f>
        <v>0</v>
      </c>
      <c r="G31" s="12"/>
      <c r="H31" s="12">
        <f>SUM('[8]11ytd'!H31,'[8]Dec'!H31)</f>
        <v>215893</v>
      </c>
      <c r="I31" s="12"/>
      <c r="J31" s="12">
        <f>H31</f>
        <v>215893</v>
      </c>
      <c r="K31" s="12"/>
      <c r="L31" s="12">
        <f t="shared" si="1"/>
        <v>215893</v>
      </c>
      <c r="M31" s="11"/>
    </row>
    <row r="32" spans="1:13" ht="12.75" customHeight="1">
      <c r="A32" s="4" t="s">
        <v>33</v>
      </c>
      <c r="B32" s="5"/>
      <c r="C32" s="5"/>
      <c r="D32" s="10">
        <f>SUM('[8]11ytd'!D32,'[8]Dec'!D32)</f>
        <v>14512</v>
      </c>
      <c r="E32" s="10"/>
      <c r="F32" s="10">
        <f>SUM('[8]11ytd'!F32,'[8]Dec'!F32)</f>
        <v>30682</v>
      </c>
      <c r="G32" s="10"/>
      <c r="H32" s="10">
        <f>SUM('[8]11ytd'!H32,'[8]Dec'!H32)</f>
        <v>610</v>
      </c>
      <c r="I32" s="10"/>
      <c r="J32" s="10">
        <f>SUM('[8]11ytd'!J32,'[8]Dec'!J32)</f>
        <v>31292</v>
      </c>
      <c r="K32" s="10"/>
      <c r="L32" s="10">
        <f t="shared" si="1"/>
        <v>45804</v>
      </c>
      <c r="M32" s="11"/>
    </row>
    <row r="33" spans="1:13" ht="12.75" customHeight="1">
      <c r="A33" s="4" t="s">
        <v>34</v>
      </c>
      <c r="B33" s="5"/>
      <c r="C33" s="5"/>
      <c r="D33" s="10">
        <f>SUM('[8]11ytd'!D33,'[8]Dec'!D33)</f>
        <v>4444</v>
      </c>
      <c r="E33" s="10"/>
      <c r="F33" s="10">
        <f>SUM('[8]11ytd'!F33,'[8]Dec'!F33)</f>
        <v>8455</v>
      </c>
      <c r="G33" s="10"/>
      <c r="H33" s="10">
        <f>SUM('[8]11ytd'!H33,'[8]Dec'!H33)</f>
        <v>0</v>
      </c>
      <c r="I33" s="10"/>
      <c r="J33" s="10">
        <f>SUM('[8]11ytd'!J33,'[8]Dec'!J33)</f>
        <v>8455</v>
      </c>
      <c r="K33" s="10"/>
      <c r="L33" s="10">
        <f t="shared" si="1"/>
        <v>12899</v>
      </c>
      <c r="M33" s="11"/>
    </row>
    <row r="34" spans="1:13" ht="12.75" customHeight="1">
      <c r="A34" s="4" t="s">
        <v>35</v>
      </c>
      <c r="B34" s="5"/>
      <c r="C34" s="5"/>
      <c r="D34" s="10">
        <f>SUM('[8]11ytd'!D34,'[8]Dec'!D34)</f>
        <v>3975</v>
      </c>
      <c r="E34" s="10"/>
      <c r="F34" s="10">
        <f>SUM('[8]11ytd'!F34,'[8]Dec'!F34)</f>
        <v>0</v>
      </c>
      <c r="G34" s="10"/>
      <c r="H34" s="10">
        <f>SUM('[8]11ytd'!H34,'[8]Dec'!H34)</f>
        <v>0</v>
      </c>
      <c r="I34" s="10"/>
      <c r="J34" s="10">
        <f>SUM('[8]11ytd'!J34,'[8]Dec'!J34)</f>
        <v>0</v>
      </c>
      <c r="K34" s="10"/>
      <c r="L34" s="10">
        <f t="shared" si="1"/>
        <v>3975</v>
      </c>
      <c r="M34" s="11"/>
    </row>
    <row r="35" spans="1:13" ht="12.75" customHeight="1">
      <c r="A35" s="4" t="s">
        <v>36</v>
      </c>
      <c r="B35" s="5"/>
      <c r="C35" s="5"/>
      <c r="D35" s="10">
        <f>SUM('[8]11ytd'!D35,'[8]Dec'!D35)</f>
        <v>34511</v>
      </c>
      <c r="E35" s="10"/>
      <c r="F35" s="10">
        <f>SUM('[8]11ytd'!F35,'[8]Dec'!F35)</f>
        <v>674</v>
      </c>
      <c r="G35" s="10"/>
      <c r="H35" s="10">
        <f>SUM('[8]11ytd'!H35,'[8]Dec'!H35)</f>
        <v>265133</v>
      </c>
      <c r="I35" s="10"/>
      <c r="J35" s="10">
        <f>SUM('[8]11ytd'!J35,'[8]Dec'!J35)</f>
        <v>265807</v>
      </c>
      <c r="K35" s="10"/>
      <c r="L35" s="10">
        <f t="shared" si="1"/>
        <v>300318</v>
      </c>
      <c r="M35" s="11"/>
    </row>
    <row r="36" spans="1:13" ht="12.75" customHeight="1">
      <c r="A36" s="7" t="s">
        <v>37</v>
      </c>
      <c r="B36" s="8"/>
      <c r="C36" s="8"/>
      <c r="D36" s="12">
        <f>SUM('[8]11ytd'!D36,'[8]Dec'!D36)</f>
        <v>7615</v>
      </c>
      <c r="E36" s="12"/>
      <c r="F36" s="12">
        <f>SUM('[8]11ytd'!F36,'[8]Dec'!F36)</f>
        <v>19</v>
      </c>
      <c r="G36" s="12"/>
      <c r="H36" s="12">
        <f>SUM('[8]11ytd'!H36,'[8]Dec'!H36)</f>
        <v>0</v>
      </c>
      <c r="I36" s="12"/>
      <c r="J36" s="12">
        <f>F36</f>
        <v>19</v>
      </c>
      <c r="K36" s="12"/>
      <c r="L36" s="12">
        <f t="shared" si="1"/>
        <v>7634</v>
      </c>
      <c r="M36" s="11"/>
    </row>
    <row r="37" spans="1:13" ht="12.75" customHeight="1">
      <c r="A37" s="7" t="s">
        <v>38</v>
      </c>
      <c r="B37" s="8"/>
      <c r="C37" s="8"/>
      <c r="D37" s="12">
        <f>SUM('[8]11ytd'!D37,'[8]Dec'!D37)</f>
        <v>24377</v>
      </c>
      <c r="E37" s="12"/>
      <c r="F37" s="12">
        <f>SUM('[8]11ytd'!F37,'[8]Dec'!F37)</f>
        <v>629</v>
      </c>
      <c r="G37" s="12"/>
      <c r="H37" s="12">
        <f>SUM('[8]11ytd'!H37,'[8]Dec'!H37)</f>
        <v>0</v>
      </c>
      <c r="I37" s="12"/>
      <c r="J37" s="12">
        <f>F37</f>
        <v>629</v>
      </c>
      <c r="K37" s="12"/>
      <c r="L37" s="12">
        <f t="shared" si="1"/>
        <v>25006</v>
      </c>
      <c r="M37" s="11"/>
    </row>
    <row r="38" spans="1:13" ht="12.75" customHeight="1">
      <c r="A38" s="7" t="s">
        <v>39</v>
      </c>
      <c r="B38" s="8"/>
      <c r="C38" s="8"/>
      <c r="D38" s="12">
        <f>SUM('[8]11ytd'!D38,'[8]Dec'!D38)</f>
        <v>2519</v>
      </c>
      <c r="E38" s="12"/>
      <c r="F38" s="12">
        <f>SUM('[8]11ytd'!F38,'[8]Dec'!F38)</f>
        <v>26</v>
      </c>
      <c r="G38" s="12"/>
      <c r="H38" s="12">
        <f>SUM('[8]11ytd'!H38,'[8]Dec'!H38)</f>
        <v>0</v>
      </c>
      <c r="I38" s="12"/>
      <c r="J38" s="12">
        <f>F38</f>
        <v>26</v>
      </c>
      <c r="K38" s="12"/>
      <c r="L38" s="12">
        <f t="shared" si="1"/>
        <v>2545</v>
      </c>
      <c r="M38" s="11"/>
    </row>
    <row r="39" spans="1:13" ht="12.75" customHeight="1">
      <c r="A39" s="7" t="s">
        <v>49</v>
      </c>
      <c r="B39" s="8"/>
      <c r="C39" s="8"/>
      <c r="D39" s="12">
        <f>SUM('[8]11ytd'!D39,'[8]Dec'!D39)</f>
        <v>0</v>
      </c>
      <c r="E39" s="12"/>
      <c r="F39" s="12">
        <f>SUM('[8]11ytd'!F39,'[8]Dec'!F39)</f>
        <v>0</v>
      </c>
      <c r="G39" s="12"/>
      <c r="H39" s="12">
        <f>SUM('[8]11ytd'!H39,'[8]Dec'!H39)</f>
        <v>265133</v>
      </c>
      <c r="I39" s="12"/>
      <c r="J39" s="12">
        <f>F39+H39</f>
        <v>265133</v>
      </c>
      <c r="K39" s="12"/>
      <c r="L39" s="12">
        <f t="shared" si="1"/>
        <v>265133</v>
      </c>
      <c r="M39" s="11"/>
    </row>
    <row r="40" spans="1:13" ht="12.75" customHeight="1">
      <c r="A40" s="4" t="s">
        <v>41</v>
      </c>
      <c r="B40" s="5"/>
      <c r="C40" s="5"/>
      <c r="D40" s="10">
        <f>SUM('[8]11ytd'!D40,'[8]Dec'!D40)</f>
        <v>35712</v>
      </c>
      <c r="E40" s="10"/>
      <c r="F40" s="10">
        <f>SUM('[8]11ytd'!F40,'[8]Dec'!F40)</f>
        <v>572</v>
      </c>
      <c r="G40" s="10"/>
      <c r="H40" s="10">
        <f>SUM('[8]11ytd'!H40,'[8]Dec'!H40)</f>
        <v>0</v>
      </c>
      <c r="I40" s="10"/>
      <c r="J40" s="10">
        <f>SUM('[8]11ytd'!J40,'[8]Dec'!J40)</f>
        <v>572</v>
      </c>
      <c r="K40" s="10"/>
      <c r="L40" s="10">
        <f t="shared" si="1"/>
        <v>36284</v>
      </c>
      <c r="M40" s="11"/>
    </row>
    <row r="41" spans="1:13" ht="12.75" customHeight="1">
      <c r="A41" s="4" t="s">
        <v>42</v>
      </c>
      <c r="B41" s="5"/>
      <c r="C41" s="5"/>
      <c r="D41" s="10">
        <f>SUM('[8]11ytd'!D41,'[8]Dec'!D41)</f>
        <v>182</v>
      </c>
      <c r="E41" s="10"/>
      <c r="F41" s="10">
        <f>SUM('[8]11ytd'!F41,'[8]Dec'!F41)</f>
        <v>1936</v>
      </c>
      <c r="G41" s="10"/>
      <c r="H41" s="10">
        <f>SUM('[8]11ytd'!H41,'[8]Dec'!H41)</f>
        <v>0</v>
      </c>
      <c r="I41" s="10"/>
      <c r="J41" s="10">
        <f>SUM('[8]11ytd'!J41,'[8]Dec'!J41)</f>
        <v>1936</v>
      </c>
      <c r="K41" s="10"/>
      <c r="L41" s="10">
        <f t="shared" si="1"/>
        <v>2118</v>
      </c>
      <c r="M41" s="11"/>
    </row>
    <row r="42" spans="1:13" ht="12.75" customHeight="1">
      <c r="A42" s="4" t="s">
        <v>43</v>
      </c>
      <c r="B42" s="5"/>
      <c r="C42" s="5"/>
      <c r="D42" s="10">
        <f>SUM('[8]11ytd'!D42,'[8]Dec'!D42)</f>
        <v>1417</v>
      </c>
      <c r="E42" s="10"/>
      <c r="F42" s="10">
        <f>SUM('[8]11ytd'!F42,'[8]Dec'!F42)</f>
        <v>10</v>
      </c>
      <c r="G42" s="10"/>
      <c r="H42" s="10">
        <f>SUM('[8]11ytd'!H42,'[8]Dec'!H42)</f>
        <v>0</v>
      </c>
      <c r="I42" s="10"/>
      <c r="J42" s="10">
        <f>SUM('[8]11ytd'!J42,'[8]Dec'!J42)</f>
        <v>10</v>
      </c>
      <c r="K42" s="10"/>
      <c r="L42" s="10">
        <f t="shared" si="1"/>
        <v>1427</v>
      </c>
      <c r="M42" s="11"/>
    </row>
    <row r="43" spans="1:13" ht="12.75" customHeight="1">
      <c r="A43" s="4" t="s">
        <v>50</v>
      </c>
      <c r="B43" s="5"/>
      <c r="C43" s="5"/>
      <c r="D43" s="10">
        <f>SUM('[8]11ytd'!D43,'[8]Dec'!D43)</f>
        <v>0</v>
      </c>
      <c r="E43" s="10"/>
      <c r="F43" s="10">
        <f>SUM('[8]11ytd'!F43,'[8]Dec'!F43)</f>
        <v>0</v>
      </c>
      <c r="G43" s="10"/>
      <c r="H43" s="10">
        <f>SUM('[8]11ytd'!H43,'[8]Dec'!H43)</f>
        <v>206072</v>
      </c>
      <c r="I43" s="10"/>
      <c r="J43" s="10">
        <f>SUM('[8]11ytd'!J43,'[8]Dec'!J43)</f>
        <v>206072</v>
      </c>
      <c r="K43" s="10"/>
      <c r="L43" s="10">
        <f t="shared" si="1"/>
        <v>206072</v>
      </c>
      <c r="M43" s="11"/>
    </row>
    <row r="44" spans="1:13" ht="12.75" customHeight="1">
      <c r="A44" s="4" t="s">
        <v>45</v>
      </c>
      <c r="B44" s="5"/>
      <c r="C44" s="5"/>
      <c r="D44" s="10">
        <f>SUM('[8]11ytd'!D44,'[8]Dec'!D44)</f>
        <v>14875</v>
      </c>
      <c r="E44" s="10"/>
      <c r="F44" s="10">
        <f>SUM('[8]11ytd'!F44,'[8]Dec'!F44)</f>
        <v>196</v>
      </c>
      <c r="G44" s="10"/>
      <c r="H44" s="10">
        <f>SUM('[8]11ytd'!H44,'[8]Dec'!H44)</f>
        <v>0</v>
      </c>
      <c r="I44" s="10"/>
      <c r="J44" s="10">
        <f>SUM('[8]11ytd'!J44,'[8]Dec'!J44)</f>
        <v>196</v>
      </c>
      <c r="K44" s="10"/>
      <c r="L44" s="10">
        <f t="shared" si="1"/>
        <v>15071</v>
      </c>
      <c r="M44" s="11"/>
    </row>
    <row r="45" spans="1:13" ht="12.75" customHeight="1">
      <c r="A45" s="8"/>
      <c r="B45" s="8"/>
      <c r="C45" s="8"/>
      <c r="D45" s="12"/>
      <c r="E45" s="12"/>
      <c r="F45" s="12"/>
      <c r="G45" s="12"/>
      <c r="H45" s="12"/>
      <c r="I45" s="12"/>
      <c r="J45" s="12"/>
      <c r="K45" s="12"/>
      <c r="L45" s="12"/>
      <c r="M45" s="11"/>
    </row>
    <row r="46" spans="1:14" ht="12.75" customHeight="1">
      <c r="A46" s="4" t="s">
        <v>46</v>
      </c>
      <c r="B46" s="5"/>
      <c r="C46" s="5"/>
      <c r="D46" s="10">
        <f>SUM(D7+D11+D16)</f>
        <v>1514532</v>
      </c>
      <c r="E46" s="10"/>
      <c r="F46" s="10">
        <f>SUM(F7+F11+F16)</f>
        <v>186176</v>
      </c>
      <c r="G46" s="10"/>
      <c r="H46" s="10">
        <f>SUM(H7+H11+H16)</f>
        <v>3078709</v>
      </c>
      <c r="I46" s="10"/>
      <c r="J46" s="10">
        <f>SUM(J7+J11+J16)</f>
        <v>3264885</v>
      </c>
      <c r="K46" s="10"/>
      <c r="L46" s="10">
        <f>SUM(L7+L11+L16)</f>
        <v>4779417</v>
      </c>
      <c r="M46" s="11"/>
      <c r="N46" s="13" t="s">
        <v>47</v>
      </c>
    </row>
    <row r="47" spans="1:13" ht="12.75" customHeight="1">
      <c r="A47" s="14">
        <f ca="1">NOW()</f>
        <v>42136.75317094907</v>
      </c>
      <c r="B47" s="8"/>
      <c r="C47" s="8"/>
      <c r="D47" s="12"/>
      <c r="E47" s="12"/>
      <c r="F47" s="12"/>
      <c r="G47" s="12"/>
      <c r="H47" s="12"/>
      <c r="I47" s="12"/>
      <c r="J47" s="12"/>
      <c r="K47" s="12"/>
      <c r="L47" s="12"/>
      <c r="M47" s="11"/>
    </row>
    <row r="48" spans="1:12" ht="12.75" customHeight="1">
      <c r="A48" s="7"/>
      <c r="B48" s="7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ht="12.75" customHeight="1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ht="12.75" customHeight="1"/>
    <row r="53" ht="12">
      <c r="A53" s="15" t="s">
        <v>47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">
      <selection activeCell="B9" sqref="B9"/>
    </sheetView>
  </sheetViews>
  <sheetFormatPr defaultColWidth="9.625" defaultRowHeight="12.75"/>
  <cols>
    <col min="1" max="1" width="9.625" style="0" customWidth="1"/>
    <col min="2" max="2" width="7.625" style="0" customWidth="1"/>
    <col min="3" max="3" width="1.625" style="0" customWidth="1"/>
    <col min="4" max="4" width="10.625" style="0" customWidth="1"/>
    <col min="5" max="5" width="1.625" style="0" customWidth="1"/>
    <col min="6" max="6" width="10.625" style="0" customWidth="1"/>
    <col min="7" max="7" width="1.625" style="0" customWidth="1"/>
    <col min="8" max="8" width="10.625" style="0" customWidth="1"/>
    <col min="9" max="9" width="1.625" style="0" customWidth="1"/>
    <col min="10" max="10" width="11.625" style="0" customWidth="1"/>
    <col min="11" max="11" width="1.625" style="0" customWidth="1"/>
    <col min="12" max="12" width="11.625" style="0" customWidth="1"/>
    <col min="13" max="13" width="7.625" style="0" customWidth="1"/>
  </cols>
  <sheetData>
    <row r="1" spans="1:13" ht="15.7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 customHeight="1">
      <c r="A2" s="3" t="s">
        <v>57</v>
      </c>
      <c r="B2" s="1"/>
      <c r="C2" s="1"/>
      <c r="D2" s="1"/>
      <c r="E2" s="1"/>
      <c r="F2" s="2"/>
      <c r="G2" s="1"/>
      <c r="H2" s="1"/>
      <c r="I2" s="1"/>
      <c r="J2" s="1"/>
      <c r="K2" s="1"/>
      <c r="L2" s="1"/>
      <c r="M2" s="1"/>
    </row>
    <row r="3" ht="12.75" customHeight="1"/>
    <row r="4" spans="1:12" ht="12.75" customHeight="1">
      <c r="A4" s="4" t="s">
        <v>2</v>
      </c>
      <c r="B4" s="5"/>
      <c r="C4" s="5"/>
      <c r="D4" s="6" t="s">
        <v>3</v>
      </c>
      <c r="E4" s="5"/>
      <c r="F4" s="6" t="s">
        <v>4</v>
      </c>
      <c r="G4" s="5"/>
      <c r="H4" s="4" t="s">
        <v>5</v>
      </c>
      <c r="I4" s="5"/>
      <c r="J4" s="6" t="s">
        <v>6</v>
      </c>
      <c r="K4" s="5"/>
      <c r="L4" s="6" t="s">
        <v>7</v>
      </c>
    </row>
    <row r="5" spans="1:12" ht="12.75" customHeight="1">
      <c r="A5" s="4" t="s">
        <v>8</v>
      </c>
      <c r="B5" s="5"/>
      <c r="C5" s="5"/>
      <c r="D5" s="6" t="s">
        <v>9</v>
      </c>
      <c r="E5" s="5"/>
      <c r="F5" s="6" t="s">
        <v>10</v>
      </c>
      <c r="G5" s="5"/>
      <c r="H5" s="4" t="s">
        <v>9</v>
      </c>
      <c r="I5" s="5"/>
      <c r="J5" s="6" t="s">
        <v>9</v>
      </c>
      <c r="K5" s="5"/>
      <c r="L5" s="6" t="s">
        <v>9</v>
      </c>
    </row>
    <row r="6" spans="1:12" ht="12.75" customHeight="1">
      <c r="A6" s="7"/>
      <c r="B6" s="8"/>
      <c r="C6" s="8"/>
      <c r="D6" s="9"/>
      <c r="E6" s="8"/>
      <c r="F6" s="9"/>
      <c r="G6" s="8"/>
      <c r="H6" s="7"/>
      <c r="I6" s="8"/>
      <c r="J6" s="9"/>
      <c r="K6" s="8"/>
      <c r="L6" s="9"/>
    </row>
    <row r="7" spans="1:13" ht="12.75" customHeight="1">
      <c r="A7" s="4" t="s">
        <v>11</v>
      </c>
      <c r="B7" s="5"/>
      <c r="C7" s="5"/>
      <c r="D7" s="10">
        <f>SUM(D8+D9)</f>
        <v>970340</v>
      </c>
      <c r="E7" s="10"/>
      <c r="F7" s="10">
        <f>SUM(F8+F9)</f>
        <v>5523</v>
      </c>
      <c r="G7" s="10"/>
      <c r="H7" s="10">
        <f>SUM(H8+H9)</f>
        <v>1981883</v>
      </c>
      <c r="I7" s="10"/>
      <c r="J7" s="10">
        <f>F7+H7</f>
        <v>1987406</v>
      </c>
      <c r="K7" s="10"/>
      <c r="L7" s="10">
        <f>SUM(D7+J7)</f>
        <v>2957746</v>
      </c>
      <c r="M7" s="11"/>
    </row>
    <row r="8" spans="1:13" ht="12.75" customHeight="1">
      <c r="A8" s="7" t="s">
        <v>12</v>
      </c>
      <c r="B8" s="8"/>
      <c r="C8" s="8"/>
      <c r="D8" s="12">
        <f>SUM('[7]11ytd'!D8,'[7]Dec'!D8)</f>
        <v>953283</v>
      </c>
      <c r="E8" s="12"/>
      <c r="F8" s="12">
        <f>SUM('[7]11ytd'!F8,'[7]Dec'!F8)</f>
        <v>5523</v>
      </c>
      <c r="G8" s="12"/>
      <c r="H8" s="12">
        <f>SUM('[7]11ytd'!H8,'[7]Dec'!H8)</f>
        <v>1981883</v>
      </c>
      <c r="I8" s="12"/>
      <c r="J8" s="10">
        <f>F8+H8</f>
        <v>1987406</v>
      </c>
      <c r="K8" s="12"/>
      <c r="L8" s="10">
        <f>SUM(D8+J8)</f>
        <v>2940689</v>
      </c>
      <c r="M8" s="11"/>
    </row>
    <row r="9" spans="1:13" ht="12.75" customHeight="1">
      <c r="A9" s="7" t="s">
        <v>13</v>
      </c>
      <c r="B9" s="8"/>
      <c r="C9" s="8"/>
      <c r="D9" s="12">
        <f>SUM('[7]11ytd'!D9,'[7]Dec'!D9)</f>
        <v>17057</v>
      </c>
      <c r="E9" s="12"/>
      <c r="F9" s="12">
        <f>SUM('[7]11ytd'!F9,'[7]Dec'!F9)</f>
        <v>0</v>
      </c>
      <c r="G9" s="12"/>
      <c r="H9" s="12">
        <f>SUM('[7]11ytd'!H9,'[7]Dec'!H9)</f>
        <v>0</v>
      </c>
      <c r="I9" s="12"/>
      <c r="J9" s="12"/>
      <c r="K9" s="12"/>
      <c r="L9" s="10">
        <f>SUM(D9+J9)</f>
        <v>17057</v>
      </c>
      <c r="M9" s="11"/>
    </row>
    <row r="10" spans="1:13" ht="12.75" customHeight="1">
      <c r="A10" s="8"/>
      <c r="B10" s="8"/>
      <c r="C10" s="8"/>
      <c r="D10" s="12"/>
      <c r="E10" s="12"/>
      <c r="F10" s="12"/>
      <c r="G10" s="12"/>
      <c r="H10" s="12"/>
      <c r="I10" s="12"/>
      <c r="J10" s="12"/>
      <c r="K10" s="12"/>
      <c r="L10" s="12"/>
      <c r="M10" s="11"/>
    </row>
    <row r="11" spans="1:13" ht="12.75" customHeight="1">
      <c r="A11" s="4" t="s">
        <v>14</v>
      </c>
      <c r="B11" s="5"/>
      <c r="C11" s="5"/>
      <c r="D11" s="10">
        <f>SUM(D12:D14)</f>
        <v>263234</v>
      </c>
      <c r="E11" s="10"/>
      <c r="F11" s="10">
        <f>SUM(F12:F14)</f>
        <v>138465</v>
      </c>
      <c r="G11" s="10"/>
      <c r="H11" s="10">
        <f>SUM(H12:H14)</f>
        <v>327933</v>
      </c>
      <c r="I11" s="10"/>
      <c r="J11" s="10">
        <f>SUM(J12:J14)</f>
        <v>466398</v>
      </c>
      <c r="K11" s="10"/>
      <c r="L11" s="10">
        <f>SUM(L12:L14)</f>
        <v>729632</v>
      </c>
      <c r="M11" s="11"/>
    </row>
    <row r="12" spans="1:13" ht="12.75" customHeight="1">
      <c r="A12" s="7" t="s">
        <v>15</v>
      </c>
      <c r="B12" s="8"/>
      <c r="C12" s="8"/>
      <c r="D12" s="12">
        <f>SUM('[7]11ytd'!D12,'[7]Dec'!D12)</f>
        <v>263172</v>
      </c>
      <c r="E12" s="12"/>
      <c r="F12" s="12">
        <f>SUM('[7]11ytd'!F12,'[7]Dec'!F12)</f>
        <v>114918</v>
      </c>
      <c r="G12" s="12"/>
      <c r="H12" s="12">
        <f>SUM('[7]11ytd'!H12,'[7]Dec'!H12)</f>
        <v>327933</v>
      </c>
      <c r="I12" s="12"/>
      <c r="J12" s="12">
        <f>F12+H12</f>
        <v>442851</v>
      </c>
      <c r="K12" s="12"/>
      <c r="L12" s="12">
        <f>SUM(D12+J12)</f>
        <v>706023</v>
      </c>
      <c r="M12" s="11"/>
    </row>
    <row r="13" spans="1:13" ht="12.75" customHeight="1">
      <c r="A13" s="7" t="s">
        <v>16</v>
      </c>
      <c r="B13" s="8"/>
      <c r="C13" s="8"/>
      <c r="D13" s="12">
        <f>SUM('[7]11ytd'!D13,'[7]Dec'!D13)</f>
        <v>0</v>
      </c>
      <c r="E13" s="12"/>
      <c r="F13" s="12">
        <f>SUM('[7]11ytd'!F13,'[7]Dec'!F13)</f>
        <v>8817</v>
      </c>
      <c r="G13" s="12"/>
      <c r="H13" s="12">
        <f>SUM('[7]11ytd'!H13,'[7]Dec'!H13)</f>
        <v>0</v>
      </c>
      <c r="I13" s="12"/>
      <c r="J13" s="12">
        <f>F13+H13</f>
        <v>8817</v>
      </c>
      <c r="K13" s="12"/>
      <c r="L13" s="10">
        <f>SUM(D13+J13)</f>
        <v>8817</v>
      </c>
      <c r="M13" s="11"/>
    </row>
    <row r="14" spans="1:13" ht="12.75" customHeight="1">
      <c r="A14" s="7" t="s">
        <v>17</v>
      </c>
      <c r="B14" s="8"/>
      <c r="C14" s="8"/>
      <c r="D14" s="12">
        <f>SUM('[7]11ytd'!D14,'[7]Dec'!D14)</f>
        <v>62</v>
      </c>
      <c r="E14" s="12"/>
      <c r="F14" s="12">
        <f>SUM('[7]11ytd'!F14,'[7]Dec'!F14)</f>
        <v>14730</v>
      </c>
      <c r="G14" s="12"/>
      <c r="H14" s="12">
        <f>SUM('[7]11ytd'!H14,'[7]Dec'!H14)</f>
        <v>0</v>
      </c>
      <c r="I14" s="12"/>
      <c r="J14" s="12">
        <f>F14+H14</f>
        <v>14730</v>
      </c>
      <c r="K14" s="12"/>
      <c r="L14" s="12">
        <f>SUM(D14+J14)</f>
        <v>14792</v>
      </c>
      <c r="M14" s="11"/>
    </row>
    <row r="15" spans="1:13" ht="12.75" customHeight="1">
      <c r="A15" s="8"/>
      <c r="B15" s="8"/>
      <c r="C15" s="8"/>
      <c r="D15" s="12"/>
      <c r="E15" s="12"/>
      <c r="F15" s="12"/>
      <c r="G15" s="12"/>
      <c r="H15" s="12"/>
      <c r="I15" s="12"/>
      <c r="J15" s="12"/>
      <c r="K15" s="12"/>
      <c r="L15" s="12"/>
      <c r="M15" s="11"/>
    </row>
    <row r="16" spans="1:13" ht="12.75" customHeight="1">
      <c r="A16" s="4" t="s">
        <v>18</v>
      </c>
      <c r="B16" s="5"/>
      <c r="C16" s="5"/>
      <c r="D16" s="10">
        <f>SUM(D18+D23+D27+D32+D33+D34+D35+D40+D41+D42+D44)</f>
        <v>216739</v>
      </c>
      <c r="E16" s="10"/>
      <c r="F16" s="10">
        <f>SUM(F18+F23+F27+F32+F33+F34+F35+F40+F41+F42+F44)</f>
        <v>49654</v>
      </c>
      <c r="G16" s="10"/>
      <c r="H16" s="10">
        <f>SUM(H18+H23+H27+H32+H33+H34+H35+H40+H41+H42+H43+H44)</f>
        <v>1050196</v>
      </c>
      <c r="I16" s="10"/>
      <c r="J16" s="10">
        <f>SUM(J18+J23+J27+J32+J33+J34+J35+J40+J41+J42+J43+J44)</f>
        <v>1099850</v>
      </c>
      <c r="K16" s="10"/>
      <c r="L16" s="10">
        <f>SUM(D16+J16)</f>
        <v>1316589</v>
      </c>
      <c r="M16" s="11"/>
    </row>
    <row r="17" spans="1:13" ht="12.75" customHeight="1">
      <c r="A17" s="8"/>
      <c r="B17" s="8"/>
      <c r="C17" s="8"/>
      <c r="D17" s="12"/>
      <c r="E17" s="12"/>
      <c r="F17" s="12"/>
      <c r="G17" s="12"/>
      <c r="H17" s="12"/>
      <c r="I17" s="12"/>
      <c r="J17" s="12"/>
      <c r="K17" s="12"/>
      <c r="L17" s="12"/>
      <c r="M17" s="11"/>
    </row>
    <row r="18" spans="1:13" ht="12.75" customHeight="1">
      <c r="A18" s="4" t="s">
        <v>19</v>
      </c>
      <c r="B18" s="5"/>
      <c r="C18" s="5"/>
      <c r="D18" s="10">
        <f>SUM('[7]11ytd'!D18,'[7]Dec'!D18)</f>
        <v>96221</v>
      </c>
      <c r="E18" s="10"/>
      <c r="F18" s="10">
        <f>SUM('[7]11ytd'!F18,'[7]Dec'!F18)</f>
        <v>6498</v>
      </c>
      <c r="G18" s="10"/>
      <c r="H18" s="10">
        <f>SUM('[7]11ytd'!H18,'[7]Dec'!H18)</f>
        <v>365348</v>
      </c>
      <c r="I18" s="10"/>
      <c r="J18" s="10">
        <f>SUM('[7]11ytd'!J18,'[7]Dec'!J18)</f>
        <v>371846</v>
      </c>
      <c r="K18" s="10"/>
      <c r="L18" s="10">
        <f>SUM(L19:L22)</f>
        <v>468067</v>
      </c>
      <c r="M18" s="11"/>
    </row>
    <row r="19" spans="1:13" ht="12.75" customHeight="1">
      <c r="A19" s="7" t="s">
        <v>20</v>
      </c>
      <c r="B19" s="5"/>
      <c r="C19" s="5"/>
      <c r="D19" s="10"/>
      <c r="E19" s="10"/>
      <c r="F19" s="10"/>
      <c r="G19" s="10"/>
      <c r="H19" s="12">
        <f>SUM('[7]11ytd'!H19,'[7]Dec'!H19)</f>
        <v>365348</v>
      </c>
      <c r="I19" s="10"/>
      <c r="J19" s="12">
        <f>H19</f>
        <v>365348</v>
      </c>
      <c r="K19" s="10"/>
      <c r="L19" s="12">
        <f aca="true" t="shared" si="0" ref="L19:L26">SUM(D19+J19)</f>
        <v>365348</v>
      </c>
      <c r="M19" s="11"/>
    </row>
    <row r="20" spans="1:13" ht="12.75" customHeight="1">
      <c r="A20" s="7" t="s">
        <v>21</v>
      </c>
      <c r="B20" s="8"/>
      <c r="C20" s="8"/>
      <c r="D20" s="12">
        <f>SUM('[7]11ytd'!D20,'[7]Dec'!D20)</f>
        <v>66502</v>
      </c>
      <c r="E20" s="12"/>
      <c r="F20" s="12">
        <f>SUM('[7]11ytd'!F20,'[7]Dec'!F20)</f>
        <v>1740</v>
      </c>
      <c r="G20" s="12"/>
      <c r="H20" s="12">
        <f>SUM('[7]11ytd'!H20,'[7]Dec'!H20)</f>
        <v>0</v>
      </c>
      <c r="I20" s="12"/>
      <c r="J20" s="12">
        <f>F20</f>
        <v>1740</v>
      </c>
      <c r="K20" s="12"/>
      <c r="L20" s="12">
        <f t="shared" si="0"/>
        <v>68242</v>
      </c>
      <c r="M20" s="11"/>
    </row>
    <row r="21" spans="1:13" ht="12.75" customHeight="1">
      <c r="A21" s="7" t="s">
        <v>22</v>
      </c>
      <c r="B21" s="8"/>
      <c r="C21" s="8"/>
      <c r="D21" s="12">
        <f>SUM('[7]11ytd'!D21,'[7]Dec'!D21)</f>
        <v>27286</v>
      </c>
      <c r="E21" s="12"/>
      <c r="F21" s="12">
        <f>SUM('[7]11ytd'!F21,'[7]Dec'!F21)</f>
        <v>560</v>
      </c>
      <c r="G21" s="12"/>
      <c r="H21" s="12">
        <f>SUM('[7]11ytd'!H21,'[7]Dec'!H21)</f>
        <v>0</v>
      </c>
      <c r="I21" s="12"/>
      <c r="J21" s="12">
        <f>F21</f>
        <v>560</v>
      </c>
      <c r="K21" s="12"/>
      <c r="L21" s="12">
        <f t="shared" si="0"/>
        <v>27846</v>
      </c>
      <c r="M21" s="11"/>
    </row>
    <row r="22" spans="1:13" ht="12.75" customHeight="1">
      <c r="A22" s="7" t="s">
        <v>23</v>
      </c>
      <c r="B22" s="8"/>
      <c r="C22" s="8"/>
      <c r="D22" s="12">
        <f>SUM('[7]11ytd'!D22,'[7]Dec'!D22)</f>
        <v>2433</v>
      </c>
      <c r="E22" s="12"/>
      <c r="F22" s="12">
        <f>SUM('[7]11ytd'!F22,'[7]Dec'!F22)</f>
        <v>4198</v>
      </c>
      <c r="G22" s="12"/>
      <c r="H22" s="12">
        <f>SUM('[7]11ytd'!H22,'[7]Dec'!H22)</f>
        <v>0</v>
      </c>
      <c r="I22" s="12"/>
      <c r="J22" s="12">
        <f>F22</f>
        <v>4198</v>
      </c>
      <c r="K22" s="12"/>
      <c r="L22" s="12">
        <f t="shared" si="0"/>
        <v>6631</v>
      </c>
      <c r="M22" s="11"/>
    </row>
    <row r="23" spans="1:13" ht="12.75" customHeight="1">
      <c r="A23" s="4" t="s">
        <v>24</v>
      </c>
      <c r="B23" s="5"/>
      <c r="C23" s="5"/>
      <c r="D23" s="10">
        <f>SUM('[7]11ytd'!D23,'[7]Dec'!D23)</f>
        <v>9651</v>
      </c>
      <c r="E23" s="10"/>
      <c r="F23" s="10">
        <f>SUM('[7]11ytd'!F23,'[7]Dec'!F23)</f>
        <v>1039</v>
      </c>
      <c r="G23" s="10"/>
      <c r="H23" s="10">
        <f>SUM(H24:H26)</f>
        <v>0</v>
      </c>
      <c r="I23" s="10"/>
      <c r="J23" s="10">
        <f>SUM('[7]11ytd'!J23,'[7]Dec'!J23)</f>
        <v>1039</v>
      </c>
      <c r="K23" s="10"/>
      <c r="L23" s="10">
        <f t="shared" si="0"/>
        <v>10690</v>
      </c>
      <c r="M23" s="11"/>
    </row>
    <row r="24" spans="1:13" ht="12.75" customHeight="1">
      <c r="A24" s="7" t="s">
        <v>25</v>
      </c>
      <c r="B24" s="8"/>
      <c r="C24" s="8"/>
      <c r="D24" s="12">
        <f>SUM('[7]11ytd'!D24,'[7]Dec'!D24)</f>
        <v>6019</v>
      </c>
      <c r="E24" s="12"/>
      <c r="F24" s="12">
        <f>SUM('[7]11ytd'!F24,'[7]Dec'!F24)</f>
        <v>153</v>
      </c>
      <c r="G24" s="12"/>
      <c r="H24" s="12">
        <f>SUM('[7]11ytd'!H24,'[7]Dec'!H24)</f>
        <v>0</v>
      </c>
      <c r="I24" s="12"/>
      <c r="J24" s="12">
        <f>F24</f>
        <v>153</v>
      </c>
      <c r="K24" s="12"/>
      <c r="L24" s="12">
        <f t="shared" si="0"/>
        <v>6172</v>
      </c>
      <c r="M24" s="11"/>
    </row>
    <row r="25" spans="1:13" ht="12.75" customHeight="1">
      <c r="A25" s="7" t="s">
        <v>26</v>
      </c>
      <c r="B25" s="8"/>
      <c r="C25" s="8"/>
      <c r="D25" s="12">
        <f>SUM('[7]11ytd'!D25,'[7]Dec'!D25)</f>
        <v>749</v>
      </c>
      <c r="E25" s="12"/>
      <c r="F25" s="12">
        <f>SUM('[7]11ytd'!F25,'[7]Dec'!F25)</f>
        <v>0</v>
      </c>
      <c r="G25" s="12"/>
      <c r="H25" s="12">
        <f>SUM('[7]11ytd'!H25,'[7]Dec'!H25)</f>
        <v>0</v>
      </c>
      <c r="I25" s="12"/>
      <c r="J25" s="12">
        <f>F25</f>
        <v>0</v>
      </c>
      <c r="K25" s="12"/>
      <c r="L25" s="12">
        <f t="shared" si="0"/>
        <v>749</v>
      </c>
      <c r="M25" s="11"/>
    </row>
    <row r="26" spans="1:13" ht="12.75" customHeight="1">
      <c r="A26" s="7" t="s">
        <v>27</v>
      </c>
      <c r="B26" s="8"/>
      <c r="C26" s="8"/>
      <c r="D26" s="12">
        <f>SUM('[7]11ytd'!D26,'[7]Dec'!D26)</f>
        <v>2883</v>
      </c>
      <c r="E26" s="12"/>
      <c r="F26" s="12">
        <f>SUM('[7]11ytd'!F26,'[7]Dec'!F26)</f>
        <v>886</v>
      </c>
      <c r="G26" s="12"/>
      <c r="H26" s="12">
        <f>SUM('[7]11ytd'!H26,'[7]Dec'!H26)</f>
        <v>0</v>
      </c>
      <c r="I26" s="12"/>
      <c r="J26" s="12">
        <f>F26</f>
        <v>886</v>
      </c>
      <c r="K26" s="12"/>
      <c r="L26" s="12">
        <f t="shared" si="0"/>
        <v>3769</v>
      </c>
      <c r="M26" s="11"/>
    </row>
    <row r="27" spans="1:13" ht="12.75" customHeight="1">
      <c r="A27" s="4" t="s">
        <v>28</v>
      </c>
      <c r="B27" s="5"/>
      <c r="C27" s="5"/>
      <c r="D27" s="10">
        <f>SUM('[7]11ytd'!D27,'[7]Dec'!D27)</f>
        <v>8870</v>
      </c>
      <c r="E27" s="10"/>
      <c r="F27" s="10">
        <f>SUM('[7]11ytd'!F27,'[7]Dec'!F27)</f>
        <v>4070</v>
      </c>
      <c r="G27" s="10"/>
      <c r="H27" s="10">
        <f>SUM('[7]11ytd'!H27,'[7]Dec'!H27)</f>
        <v>267962</v>
      </c>
      <c r="I27" s="10"/>
      <c r="J27" s="10">
        <f>SUM('[7]11ytd'!J27,'[7]Dec'!J27)</f>
        <v>272032</v>
      </c>
      <c r="K27" s="10"/>
      <c r="L27" s="10">
        <f>SUM(L28:L31)</f>
        <v>280902</v>
      </c>
      <c r="M27" s="11"/>
    </row>
    <row r="28" spans="1:13" ht="12.75" customHeight="1">
      <c r="A28" s="7" t="s">
        <v>29</v>
      </c>
      <c r="B28" s="8"/>
      <c r="C28" s="8"/>
      <c r="D28" s="12">
        <f>SUM('[7]11ytd'!D28,'[7]Dec'!D28)</f>
        <v>4152</v>
      </c>
      <c r="E28" s="12"/>
      <c r="F28" s="12">
        <f>SUM('[7]11ytd'!F28,'[7]Dec'!F28)</f>
        <v>3193</v>
      </c>
      <c r="G28" s="12"/>
      <c r="H28" s="12">
        <f>SUM('[7]11ytd'!H28,'[7]Dec'!H28)</f>
        <v>0</v>
      </c>
      <c r="I28" s="12"/>
      <c r="J28" s="12">
        <f>F28</f>
        <v>3193</v>
      </c>
      <c r="K28" s="12"/>
      <c r="L28" s="12">
        <f aca="true" t="shared" si="1" ref="L28:L44">SUM(D28+J28)</f>
        <v>7345</v>
      </c>
      <c r="M28" s="11"/>
    </row>
    <row r="29" spans="1:13" ht="12.75" customHeight="1">
      <c r="A29" s="7" t="s">
        <v>30</v>
      </c>
      <c r="B29" s="8"/>
      <c r="C29" s="8"/>
      <c r="D29" s="12">
        <f>SUM('[7]11ytd'!D29,'[7]Dec'!D29)</f>
        <v>4718</v>
      </c>
      <c r="E29" s="12"/>
      <c r="F29" s="12">
        <f>SUM('[7]11ytd'!F29,'[7]Dec'!F29)</f>
        <v>877</v>
      </c>
      <c r="G29" s="12"/>
      <c r="H29" s="12">
        <f>SUM('[7]11ytd'!H29,'[7]Dec'!H29)</f>
        <v>0</v>
      </c>
      <c r="I29" s="12"/>
      <c r="J29" s="12">
        <f>F29</f>
        <v>877</v>
      </c>
      <c r="K29" s="12"/>
      <c r="L29" s="12">
        <f t="shared" si="1"/>
        <v>5595</v>
      </c>
      <c r="M29" s="11"/>
    </row>
    <row r="30" spans="1:13" ht="12.75" customHeight="1">
      <c r="A30" s="7" t="s">
        <v>31</v>
      </c>
      <c r="B30" s="8"/>
      <c r="C30" s="8"/>
      <c r="D30" s="12">
        <f>SUM('[7]11ytd'!D30,'[7]Dec'!D30)</f>
        <v>0</v>
      </c>
      <c r="E30" s="12"/>
      <c r="F30" s="12">
        <f>SUM('[7]11ytd'!F30,'[7]Dec'!F30)</f>
        <v>0</v>
      </c>
      <c r="G30" s="12"/>
      <c r="H30" s="12">
        <f>SUM('[7]11ytd'!H30,'[7]Dec'!H30)</f>
        <v>58743</v>
      </c>
      <c r="I30" s="12"/>
      <c r="J30" s="12">
        <f>H30</f>
        <v>58743</v>
      </c>
      <c r="K30" s="12"/>
      <c r="L30" s="12">
        <f t="shared" si="1"/>
        <v>58743</v>
      </c>
      <c r="M30" s="11"/>
    </row>
    <row r="31" spans="1:13" ht="12.75" customHeight="1">
      <c r="A31" s="7" t="s">
        <v>32</v>
      </c>
      <c r="B31" s="8"/>
      <c r="C31" s="8"/>
      <c r="D31" s="12">
        <f>SUM('[7]11ytd'!D31,'[7]Dec'!D31)</f>
        <v>0</v>
      </c>
      <c r="E31" s="12"/>
      <c r="F31" s="12">
        <f>SUM('[7]11ytd'!F31,'[7]Dec'!F31)</f>
        <v>0</v>
      </c>
      <c r="G31" s="12"/>
      <c r="H31" s="12">
        <f>SUM('[7]11ytd'!H31,'[7]Dec'!H31)</f>
        <v>209219</v>
      </c>
      <c r="I31" s="12"/>
      <c r="J31" s="12">
        <f>H31</f>
        <v>209219</v>
      </c>
      <c r="K31" s="12"/>
      <c r="L31" s="12">
        <f t="shared" si="1"/>
        <v>209219</v>
      </c>
      <c r="M31" s="11"/>
    </row>
    <row r="32" spans="1:13" ht="12.75" customHeight="1">
      <c r="A32" s="4" t="s">
        <v>33</v>
      </c>
      <c r="B32" s="5"/>
      <c r="C32" s="5"/>
      <c r="D32" s="10">
        <f>SUM('[7]11ytd'!D32,'[7]Dec'!D32)</f>
        <v>14111</v>
      </c>
      <c r="E32" s="10"/>
      <c r="F32" s="10">
        <f>SUM('[7]11ytd'!F32,'[7]Dec'!F32)</f>
        <v>27308</v>
      </c>
      <c r="G32" s="10"/>
      <c r="H32" s="10">
        <f>SUM('[7]11ytd'!H32,'[7]Dec'!H32)</f>
        <v>1552</v>
      </c>
      <c r="I32" s="10"/>
      <c r="J32" s="10">
        <f>SUM('[7]11ytd'!J32,'[7]Dec'!J32)</f>
        <v>28860</v>
      </c>
      <c r="K32" s="10"/>
      <c r="L32" s="10">
        <f t="shared" si="1"/>
        <v>42971</v>
      </c>
      <c r="M32" s="11"/>
    </row>
    <row r="33" spans="1:13" ht="12.75" customHeight="1">
      <c r="A33" s="4" t="s">
        <v>34</v>
      </c>
      <c r="B33" s="5"/>
      <c r="C33" s="5"/>
      <c r="D33" s="10">
        <f>SUM('[7]11ytd'!D33,'[7]Dec'!D33)</f>
        <v>4214</v>
      </c>
      <c r="E33" s="10"/>
      <c r="F33" s="10">
        <f>SUM('[7]11ytd'!F33,'[7]Dec'!F33)</f>
        <v>7182</v>
      </c>
      <c r="G33" s="10"/>
      <c r="H33" s="10">
        <f>SUM('[7]11ytd'!H33,'[7]Dec'!H33)</f>
        <v>0</v>
      </c>
      <c r="I33" s="10"/>
      <c r="J33" s="10">
        <f>SUM('[7]11ytd'!J33,'[7]Dec'!J33)</f>
        <v>7182</v>
      </c>
      <c r="K33" s="10"/>
      <c r="L33" s="10">
        <f t="shared" si="1"/>
        <v>11396</v>
      </c>
      <c r="M33" s="11"/>
    </row>
    <row r="34" spans="1:13" ht="12.75" customHeight="1">
      <c r="A34" s="4" t="s">
        <v>35</v>
      </c>
      <c r="B34" s="5"/>
      <c r="C34" s="5"/>
      <c r="D34" s="10">
        <f>SUM('[7]11ytd'!D34,'[7]Dec'!D34)</f>
        <v>3041</v>
      </c>
      <c r="E34" s="10"/>
      <c r="F34" s="10">
        <f>SUM('[7]11ytd'!F34,'[7]Dec'!F34)</f>
        <v>0</v>
      </c>
      <c r="G34" s="10"/>
      <c r="H34" s="10">
        <f>SUM('[7]11ytd'!H34,'[7]Dec'!H34)</f>
        <v>0</v>
      </c>
      <c r="I34" s="10"/>
      <c r="J34" s="10">
        <f>SUM('[7]11ytd'!J34,'[7]Dec'!J34)</f>
        <v>0</v>
      </c>
      <c r="K34" s="10"/>
      <c r="L34" s="10">
        <f t="shared" si="1"/>
        <v>3041</v>
      </c>
      <c r="M34" s="11"/>
    </row>
    <row r="35" spans="1:13" ht="12.75" customHeight="1">
      <c r="A35" s="4" t="s">
        <v>36</v>
      </c>
      <c r="B35" s="5"/>
      <c r="C35" s="5"/>
      <c r="D35" s="10">
        <f>SUM('[7]11ytd'!D35,'[7]Dec'!D35)</f>
        <v>32882</v>
      </c>
      <c r="E35" s="10"/>
      <c r="F35" s="10">
        <f>SUM('[7]11ytd'!F35,'[7]Dec'!F35)</f>
        <v>542</v>
      </c>
      <c r="G35" s="10"/>
      <c r="H35" s="10">
        <f>SUM('[7]11ytd'!H35,'[7]Dec'!H35)</f>
        <v>173634</v>
      </c>
      <c r="I35" s="10"/>
      <c r="J35" s="10">
        <f>SUM('[7]11ytd'!J35,'[7]Dec'!J35)</f>
        <v>174176</v>
      </c>
      <c r="K35" s="10"/>
      <c r="L35" s="10">
        <f t="shared" si="1"/>
        <v>207058</v>
      </c>
      <c r="M35" s="11"/>
    </row>
    <row r="36" spans="1:13" ht="12.75" customHeight="1">
      <c r="A36" s="7" t="s">
        <v>37</v>
      </c>
      <c r="B36" s="8"/>
      <c r="C36" s="8"/>
      <c r="D36" s="12">
        <f>SUM('[7]11ytd'!D36,'[7]Dec'!D36)</f>
        <v>5941</v>
      </c>
      <c r="E36" s="12"/>
      <c r="F36" s="12">
        <f>SUM('[7]11ytd'!F36,'[7]Dec'!F36)</f>
        <v>18</v>
      </c>
      <c r="G36" s="12"/>
      <c r="H36" s="12">
        <f>SUM('[7]11ytd'!H36,'[7]Dec'!H36)</f>
        <v>0</v>
      </c>
      <c r="I36" s="12"/>
      <c r="J36" s="12">
        <f>F36</f>
        <v>18</v>
      </c>
      <c r="K36" s="12"/>
      <c r="L36" s="12">
        <f t="shared" si="1"/>
        <v>5959</v>
      </c>
      <c r="M36" s="11"/>
    </row>
    <row r="37" spans="1:13" ht="12.75" customHeight="1">
      <c r="A37" s="7" t="s">
        <v>38</v>
      </c>
      <c r="B37" s="8"/>
      <c r="C37" s="8"/>
      <c r="D37" s="12">
        <f>SUM('[7]11ytd'!D37,'[7]Dec'!D37)</f>
        <v>24600</v>
      </c>
      <c r="E37" s="12"/>
      <c r="F37" s="12">
        <f>SUM('[7]11ytd'!F37,'[7]Dec'!F37)</f>
        <v>471</v>
      </c>
      <c r="G37" s="12"/>
      <c r="H37" s="12">
        <f>SUM('[7]11ytd'!H37,'[7]Dec'!H37)</f>
        <v>0</v>
      </c>
      <c r="I37" s="12"/>
      <c r="J37" s="12">
        <f>F37</f>
        <v>471</v>
      </c>
      <c r="K37" s="12"/>
      <c r="L37" s="12">
        <f t="shared" si="1"/>
        <v>25071</v>
      </c>
      <c r="M37" s="11"/>
    </row>
    <row r="38" spans="1:13" ht="12.75" customHeight="1">
      <c r="A38" s="7" t="s">
        <v>39</v>
      </c>
      <c r="B38" s="8"/>
      <c r="C38" s="8"/>
      <c r="D38" s="12">
        <f>SUM('[7]11ytd'!D38,'[7]Dec'!D38)</f>
        <v>2341</v>
      </c>
      <c r="E38" s="12"/>
      <c r="F38" s="12">
        <f>SUM('[7]11ytd'!F38,'[7]Dec'!F38)</f>
        <v>53</v>
      </c>
      <c r="G38" s="12"/>
      <c r="H38" s="12">
        <f>SUM('[7]11ytd'!H38,'[7]Dec'!H38)</f>
        <v>0</v>
      </c>
      <c r="I38" s="12"/>
      <c r="J38" s="12">
        <f>F38</f>
        <v>53</v>
      </c>
      <c r="K38" s="12"/>
      <c r="L38" s="12">
        <f t="shared" si="1"/>
        <v>2394</v>
      </c>
      <c r="M38" s="11"/>
    </row>
    <row r="39" spans="1:13" ht="12.75" customHeight="1">
      <c r="A39" s="7" t="s">
        <v>49</v>
      </c>
      <c r="B39" s="8"/>
      <c r="C39" s="8"/>
      <c r="D39" s="12">
        <f>SUM('[7]11ytd'!D39,'[7]Dec'!D39)</f>
        <v>0</v>
      </c>
      <c r="E39" s="12"/>
      <c r="F39" s="12">
        <f>SUM('[7]11ytd'!F39,'[7]Dec'!F39)</f>
        <v>0</v>
      </c>
      <c r="G39" s="12"/>
      <c r="H39" s="12">
        <f>SUM('[7]11ytd'!H39,'[7]Dec'!H39)</f>
        <v>173634</v>
      </c>
      <c r="I39" s="12"/>
      <c r="J39" s="12">
        <f>F39+H39</f>
        <v>173634</v>
      </c>
      <c r="K39" s="12"/>
      <c r="L39" s="12">
        <f t="shared" si="1"/>
        <v>173634</v>
      </c>
      <c r="M39" s="11"/>
    </row>
    <row r="40" spans="1:13" ht="12.75" customHeight="1">
      <c r="A40" s="4" t="s">
        <v>41</v>
      </c>
      <c r="B40" s="5"/>
      <c r="C40" s="5"/>
      <c r="D40" s="10">
        <f>SUM('[7]11ytd'!D40,'[7]Dec'!D40)</f>
        <v>32086</v>
      </c>
      <c r="E40" s="10"/>
      <c r="F40" s="10">
        <f>SUM('[7]11ytd'!F40,'[7]Dec'!F40)</f>
        <v>529</v>
      </c>
      <c r="G40" s="10"/>
      <c r="H40" s="10">
        <f>SUM('[7]11ytd'!H40,'[7]Dec'!H40)</f>
        <v>0</v>
      </c>
      <c r="I40" s="10"/>
      <c r="J40" s="10">
        <f>SUM('[7]11ytd'!J40,'[7]Dec'!J40)</f>
        <v>529</v>
      </c>
      <c r="K40" s="10"/>
      <c r="L40" s="10">
        <f t="shared" si="1"/>
        <v>32615</v>
      </c>
      <c r="M40" s="11"/>
    </row>
    <row r="41" spans="1:13" ht="12.75" customHeight="1">
      <c r="A41" s="4" t="s">
        <v>42</v>
      </c>
      <c r="B41" s="5"/>
      <c r="C41" s="5"/>
      <c r="D41" s="10">
        <f>SUM('[7]11ytd'!D41,'[7]Dec'!D41)</f>
        <v>242</v>
      </c>
      <c r="E41" s="10"/>
      <c r="F41" s="10">
        <f>SUM('[7]11ytd'!F41,'[7]Dec'!F41)</f>
        <v>1953</v>
      </c>
      <c r="G41" s="10"/>
      <c r="H41" s="10">
        <f>SUM('[7]11ytd'!H41,'[7]Dec'!H41)</f>
        <v>0</v>
      </c>
      <c r="I41" s="10"/>
      <c r="J41" s="10">
        <f>SUM('[7]11ytd'!J41,'[7]Dec'!J41)</f>
        <v>1953</v>
      </c>
      <c r="K41" s="10"/>
      <c r="L41" s="10">
        <f t="shared" si="1"/>
        <v>2195</v>
      </c>
      <c r="M41" s="11"/>
    </row>
    <row r="42" spans="1:13" ht="12.75" customHeight="1">
      <c r="A42" s="4" t="s">
        <v>43</v>
      </c>
      <c r="B42" s="5"/>
      <c r="C42" s="5"/>
      <c r="D42" s="10">
        <f>SUM('[7]11ytd'!D42,'[7]Dec'!D42)</f>
        <v>1662</v>
      </c>
      <c r="E42" s="10"/>
      <c r="F42" s="10">
        <f>SUM('[7]11ytd'!F42,'[7]Dec'!F42)</f>
        <v>18</v>
      </c>
      <c r="G42" s="10"/>
      <c r="H42" s="10">
        <f>SUM('[7]11ytd'!H42,'[7]Dec'!H42)</f>
        <v>0</v>
      </c>
      <c r="I42" s="10"/>
      <c r="J42" s="10">
        <f>SUM('[7]11ytd'!J42,'[7]Dec'!J42)</f>
        <v>18</v>
      </c>
      <c r="K42" s="10"/>
      <c r="L42" s="10">
        <f t="shared" si="1"/>
        <v>1680</v>
      </c>
      <c r="M42" s="11"/>
    </row>
    <row r="43" spans="1:13" ht="12.75" customHeight="1">
      <c r="A43" s="4" t="s">
        <v>50</v>
      </c>
      <c r="B43" s="5"/>
      <c r="C43" s="5"/>
      <c r="D43" s="10">
        <f>SUM('[7]11ytd'!D43,'[7]Dec'!D43)</f>
        <v>0</v>
      </c>
      <c r="E43" s="10"/>
      <c r="F43" s="10">
        <f>SUM('[7]11ytd'!F43,'[7]Dec'!F43)</f>
        <v>0</v>
      </c>
      <c r="G43" s="10"/>
      <c r="H43" s="10">
        <f>SUM('[7]11ytd'!H43,'[7]Dec'!H43)</f>
        <v>241700</v>
      </c>
      <c r="I43" s="10"/>
      <c r="J43" s="10">
        <f>SUM('[7]11ytd'!J43,'[7]Dec'!J43)</f>
        <v>241700</v>
      </c>
      <c r="K43" s="10"/>
      <c r="L43" s="10">
        <f t="shared" si="1"/>
        <v>241700</v>
      </c>
      <c r="M43" s="11"/>
    </row>
    <row r="44" spans="1:13" ht="12.75" customHeight="1">
      <c r="A44" s="4" t="s">
        <v>45</v>
      </c>
      <c r="B44" s="5"/>
      <c r="C44" s="5"/>
      <c r="D44" s="10">
        <f>SUM('[7]11ytd'!D44,'[7]Dec'!D44)</f>
        <v>13759</v>
      </c>
      <c r="E44" s="10"/>
      <c r="F44" s="10">
        <f>SUM('[7]11ytd'!F44,'[7]Dec'!F44)</f>
        <v>515</v>
      </c>
      <c r="G44" s="10"/>
      <c r="H44" s="10">
        <f>SUM('[7]11ytd'!H44,'[7]Dec'!H44)</f>
        <v>0</v>
      </c>
      <c r="I44" s="10"/>
      <c r="J44" s="10">
        <f>SUM('[7]11ytd'!J44,'[7]Dec'!J44)</f>
        <v>515</v>
      </c>
      <c r="K44" s="10"/>
      <c r="L44" s="10">
        <f t="shared" si="1"/>
        <v>14274</v>
      </c>
      <c r="M44" s="11"/>
    </row>
    <row r="45" spans="1:13" ht="12.75" customHeight="1">
      <c r="A45" s="8"/>
      <c r="B45" s="8"/>
      <c r="C45" s="8"/>
      <c r="D45" s="12"/>
      <c r="E45" s="12"/>
      <c r="F45" s="12"/>
      <c r="G45" s="12"/>
      <c r="H45" s="12"/>
      <c r="I45" s="12"/>
      <c r="J45" s="12"/>
      <c r="K45" s="12"/>
      <c r="L45" s="12"/>
      <c r="M45" s="11"/>
    </row>
    <row r="46" spans="1:13" ht="12.75" customHeight="1">
      <c r="A46" s="4" t="s">
        <v>46</v>
      </c>
      <c r="B46" s="5"/>
      <c r="C46" s="5"/>
      <c r="D46" s="10">
        <f>SUM(D7+D11+D16)</f>
        <v>1450313</v>
      </c>
      <c r="E46" s="10"/>
      <c r="F46" s="10">
        <f>SUM(F7+F11+F16)</f>
        <v>193642</v>
      </c>
      <c r="G46" s="10"/>
      <c r="H46" s="10">
        <f>SUM(H7+H11+H16)</f>
        <v>3360012</v>
      </c>
      <c r="I46" s="10"/>
      <c r="J46" s="10">
        <f>SUM(J7+J11+J16)</f>
        <v>3553654</v>
      </c>
      <c r="K46" s="10"/>
      <c r="L46" s="10">
        <f>SUM(L7+L11+L16)</f>
        <v>5003967</v>
      </c>
      <c r="M46" s="11"/>
    </row>
    <row r="47" spans="1:13" ht="12.75" customHeight="1">
      <c r="A47" s="14">
        <f ca="1">NOW()</f>
        <v>42136.75317094907</v>
      </c>
      <c r="B47" s="8"/>
      <c r="C47" s="8"/>
      <c r="D47" s="12"/>
      <c r="E47" s="12"/>
      <c r="F47" s="12"/>
      <c r="G47" s="12"/>
      <c r="H47" s="12"/>
      <c r="I47" s="12"/>
      <c r="J47" s="12"/>
      <c r="K47" s="12"/>
      <c r="L47" s="12"/>
      <c r="M47" s="11"/>
    </row>
    <row r="48" spans="1:12" ht="12.75" customHeight="1">
      <c r="A48" s="7"/>
      <c r="B48" s="7"/>
      <c r="C48" s="8"/>
      <c r="D48" s="8"/>
      <c r="E48" s="8"/>
      <c r="F48" s="8"/>
      <c r="G48" s="8"/>
      <c r="H48" s="8"/>
      <c r="I48" s="8"/>
      <c r="J48" s="8"/>
      <c r="K48" s="8"/>
      <c r="L48" s="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G7" sqref="G7"/>
    </sheetView>
  </sheetViews>
  <sheetFormatPr defaultColWidth="9.625" defaultRowHeight="12.75"/>
  <cols>
    <col min="1" max="1" width="9.625" style="0" customWidth="1"/>
    <col min="2" max="2" width="7.625" style="0" customWidth="1"/>
    <col min="3" max="3" width="1.625" style="0" customWidth="1"/>
    <col min="4" max="4" width="10.625" style="0" customWidth="1"/>
    <col min="5" max="5" width="1.625" style="0" customWidth="1"/>
    <col min="6" max="6" width="8.875" style="0" customWidth="1"/>
    <col min="7" max="7" width="1.625" style="0" customWidth="1"/>
    <col min="8" max="8" width="10.625" style="0" customWidth="1"/>
    <col min="9" max="9" width="1.625" style="0" customWidth="1"/>
    <col min="10" max="10" width="11.625" style="0" customWidth="1"/>
    <col min="11" max="11" width="1.625" style="0" customWidth="1"/>
    <col min="12" max="12" width="11.625" style="0" customWidth="1"/>
    <col min="13" max="13" width="7.625" style="0" customWidth="1"/>
  </cols>
  <sheetData>
    <row r="1" spans="1:13" ht="15.7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 customHeight="1">
      <c r="A2" s="3" t="s">
        <v>56</v>
      </c>
      <c r="B2" s="1"/>
      <c r="C2" s="1"/>
      <c r="D2" s="1"/>
      <c r="E2" s="1"/>
      <c r="F2" s="2"/>
      <c r="G2" s="1"/>
      <c r="H2" s="1"/>
      <c r="I2" s="1"/>
      <c r="J2" s="1"/>
      <c r="K2" s="1"/>
      <c r="L2" s="1"/>
      <c r="M2" s="1"/>
    </row>
    <row r="3" ht="12.75" customHeight="1"/>
    <row r="4" spans="1:12" ht="12.75" customHeight="1">
      <c r="A4" s="4" t="s">
        <v>2</v>
      </c>
      <c r="B4" s="5"/>
      <c r="C4" s="5"/>
      <c r="D4" s="6" t="s">
        <v>3</v>
      </c>
      <c r="E4" s="5"/>
      <c r="F4" s="6" t="s">
        <v>4</v>
      </c>
      <c r="G4" s="5"/>
      <c r="H4" s="4" t="s">
        <v>5</v>
      </c>
      <c r="I4" s="5"/>
      <c r="J4" s="6" t="s">
        <v>6</v>
      </c>
      <c r="K4" s="5"/>
      <c r="L4" s="6" t="s">
        <v>7</v>
      </c>
    </row>
    <row r="5" spans="1:12" ht="12.75" customHeight="1">
      <c r="A5" s="4" t="s">
        <v>8</v>
      </c>
      <c r="B5" s="5"/>
      <c r="C5" s="5"/>
      <c r="D5" s="6" t="s">
        <v>9</v>
      </c>
      <c r="E5" s="5"/>
      <c r="F5" s="6" t="s">
        <v>10</v>
      </c>
      <c r="G5" s="5"/>
      <c r="H5" s="4" t="s">
        <v>9</v>
      </c>
      <c r="I5" s="5"/>
      <c r="J5" s="6" t="s">
        <v>9</v>
      </c>
      <c r="K5" s="5"/>
      <c r="L5" s="6" t="s">
        <v>9</v>
      </c>
    </row>
    <row r="6" spans="1:12" ht="12.75" customHeight="1">
      <c r="A6" s="7"/>
      <c r="B6" s="8"/>
      <c r="C6" s="8"/>
      <c r="D6" s="9"/>
      <c r="E6" s="8"/>
      <c r="F6" s="9"/>
      <c r="G6" s="8"/>
      <c r="H6" s="7"/>
      <c r="I6" s="8"/>
      <c r="J6" s="9"/>
      <c r="K6" s="8"/>
      <c r="L6" s="9"/>
    </row>
    <row r="7" spans="1:13" ht="12.75" customHeight="1">
      <c r="A7" s="4" t="s">
        <v>11</v>
      </c>
      <c r="B7" s="5"/>
      <c r="C7" s="5"/>
      <c r="D7" s="10">
        <f>SUM(D8+D9)</f>
        <v>942868</v>
      </c>
      <c r="E7" s="10"/>
      <c r="F7" s="10">
        <f>SUM(F8+F9)</f>
        <v>4393</v>
      </c>
      <c r="G7" s="10"/>
      <c r="H7" s="10">
        <f>SUM(H8+H9)</f>
        <v>1687851</v>
      </c>
      <c r="I7" s="10"/>
      <c r="J7" s="10">
        <f>F7+H7</f>
        <v>1692244</v>
      </c>
      <c r="K7" s="10"/>
      <c r="L7" s="10">
        <f>SUM(D7+J7)</f>
        <v>2635112</v>
      </c>
      <c r="M7" s="11"/>
    </row>
    <row r="8" spans="1:13" ht="12.75" customHeight="1">
      <c r="A8" s="7" t="s">
        <v>12</v>
      </c>
      <c r="B8" s="8"/>
      <c r="C8" s="8"/>
      <c r="D8" s="12">
        <f>SUM('[5]11ytd'!D8,'[5]Dec03'!D8)</f>
        <v>926270</v>
      </c>
      <c r="E8" s="12"/>
      <c r="F8" s="12">
        <f>SUM('[5]11ytd'!F8,'[5]Dec03'!F8)</f>
        <v>4393</v>
      </c>
      <c r="G8" s="12"/>
      <c r="H8" s="12">
        <f>SUM('[5]11ytd'!H8,'[5]Dec03'!H8)</f>
        <v>1687851</v>
      </c>
      <c r="I8" s="12"/>
      <c r="J8" s="10">
        <f>F8+H8</f>
        <v>1692244</v>
      </c>
      <c r="K8" s="12"/>
      <c r="L8" s="10">
        <f>SUM(D8+J8)</f>
        <v>2618514</v>
      </c>
      <c r="M8" s="11"/>
    </row>
    <row r="9" spans="1:13" ht="12.75" customHeight="1">
      <c r="A9" s="7" t="s">
        <v>13</v>
      </c>
      <c r="B9" s="8"/>
      <c r="C9" s="8"/>
      <c r="D9" s="12">
        <f>SUM('[5]11ytd'!D9,'[5]Dec03'!D9)</f>
        <v>16598</v>
      </c>
      <c r="E9" s="12"/>
      <c r="F9" s="12">
        <f>SUM('[5]11ytd'!F9,'[5]Dec03'!F9)</f>
        <v>0</v>
      </c>
      <c r="G9" s="12"/>
      <c r="H9" s="12">
        <f>SUM('[5]11ytd'!H9,'[5]Dec03'!H9)</f>
        <v>0</v>
      </c>
      <c r="I9" s="12"/>
      <c r="J9" s="12"/>
      <c r="K9" s="12"/>
      <c r="L9" s="10">
        <f>SUM(D9+J9)</f>
        <v>16598</v>
      </c>
      <c r="M9" s="11"/>
    </row>
    <row r="10" spans="1:13" ht="12.75" customHeight="1">
      <c r="A10" s="8"/>
      <c r="B10" s="8"/>
      <c r="C10" s="8"/>
      <c r="D10" s="12"/>
      <c r="E10" s="12"/>
      <c r="F10" s="12"/>
      <c r="G10" s="12"/>
      <c r="H10" s="12"/>
      <c r="I10" s="12"/>
      <c r="J10" s="12"/>
      <c r="K10" s="12"/>
      <c r="L10" s="12"/>
      <c r="M10" s="11"/>
    </row>
    <row r="11" spans="1:13" ht="12.75" customHeight="1">
      <c r="A11" s="4" t="s">
        <v>14</v>
      </c>
      <c r="B11" s="5"/>
      <c r="C11" s="5"/>
      <c r="D11" s="10">
        <f>SUM(D12:D14)</f>
        <v>294057</v>
      </c>
      <c r="E11" s="10"/>
      <c r="F11" s="10">
        <f>SUM(F12:F14)</f>
        <v>133502</v>
      </c>
      <c r="G11" s="10"/>
      <c r="H11" s="10">
        <f>SUM(H12:H14)</f>
        <v>203312</v>
      </c>
      <c r="I11" s="10"/>
      <c r="J11" s="10">
        <f>SUM(J12:J14)</f>
        <v>336814</v>
      </c>
      <c r="K11" s="10"/>
      <c r="L11" s="10">
        <f>SUM(L12:L14)</f>
        <v>630871</v>
      </c>
      <c r="M11" s="11"/>
    </row>
    <row r="12" spans="1:13" ht="12.75" customHeight="1">
      <c r="A12" s="7" t="s">
        <v>15</v>
      </c>
      <c r="B12" s="8"/>
      <c r="C12" s="8"/>
      <c r="D12" s="12">
        <f>SUM('[5]11ytd'!D12,'[5]Dec03'!D12)</f>
        <v>294057</v>
      </c>
      <c r="E12" s="12"/>
      <c r="F12" s="12">
        <f>SUM('[5]11ytd'!F12,'[5]Dec03'!F12)</f>
        <v>107102</v>
      </c>
      <c r="G12" s="12"/>
      <c r="H12" s="12">
        <f>SUM('[5]11ytd'!H12,'[5]Dec03'!H12)</f>
        <v>203312</v>
      </c>
      <c r="I12" s="12"/>
      <c r="J12" s="12">
        <f>F12+H12</f>
        <v>310414</v>
      </c>
      <c r="K12" s="12"/>
      <c r="L12" s="12">
        <f>SUM(D12+J12)</f>
        <v>604471</v>
      </c>
      <c r="M12" s="11"/>
    </row>
    <row r="13" spans="1:13" ht="12.75" customHeight="1">
      <c r="A13" s="7" t="s">
        <v>16</v>
      </c>
      <c r="B13" s="8"/>
      <c r="C13" s="8"/>
      <c r="D13" s="12">
        <f>SUM('[5]11ytd'!D13,'[5]Dec03'!D13)</f>
        <v>0</v>
      </c>
      <c r="E13" s="12"/>
      <c r="F13" s="12">
        <f>SUM('[5]11ytd'!F13,'[5]Dec03'!F13)</f>
        <v>9700</v>
      </c>
      <c r="G13" s="12"/>
      <c r="H13" s="12">
        <f>SUM('[5]11ytd'!H13,'[5]Dec03'!H13)</f>
        <v>0</v>
      </c>
      <c r="I13" s="12"/>
      <c r="J13" s="12">
        <f>F13+H13</f>
        <v>9700</v>
      </c>
      <c r="K13" s="12"/>
      <c r="L13" s="10">
        <f>SUM(D13+J13)</f>
        <v>9700</v>
      </c>
      <c r="M13" s="11"/>
    </row>
    <row r="14" spans="1:13" ht="12.75" customHeight="1">
      <c r="A14" s="7" t="s">
        <v>17</v>
      </c>
      <c r="B14" s="8"/>
      <c r="C14" s="8"/>
      <c r="D14" s="12">
        <f>SUM('[5]11ytd'!D14,'[5]Dec03'!D14)</f>
        <v>0</v>
      </c>
      <c r="E14" s="12"/>
      <c r="F14" s="12">
        <f>SUM('[5]11ytd'!F14,'[5]Dec03'!F14)</f>
        <v>16700</v>
      </c>
      <c r="G14" s="12"/>
      <c r="H14" s="12">
        <f>SUM('[5]11ytd'!H14,'[5]Dec03'!H14)</f>
        <v>0</v>
      </c>
      <c r="I14" s="12"/>
      <c r="J14" s="12">
        <f>F14+H14</f>
        <v>16700</v>
      </c>
      <c r="K14" s="12"/>
      <c r="L14" s="12">
        <f>SUM(D14+J14)</f>
        <v>16700</v>
      </c>
      <c r="M14" s="11"/>
    </row>
    <row r="15" spans="1:13" ht="12.75" customHeight="1">
      <c r="A15" s="8"/>
      <c r="B15" s="8"/>
      <c r="C15" s="8"/>
      <c r="D15" s="12"/>
      <c r="E15" s="12"/>
      <c r="F15" s="12"/>
      <c r="G15" s="12"/>
      <c r="H15" s="12"/>
      <c r="I15" s="12"/>
      <c r="J15" s="12"/>
      <c r="K15" s="12"/>
      <c r="L15" s="12"/>
      <c r="M15" s="11"/>
    </row>
    <row r="16" spans="1:13" ht="12.75" customHeight="1">
      <c r="A16" s="4" t="s">
        <v>18</v>
      </c>
      <c r="B16" s="5"/>
      <c r="C16" s="5"/>
      <c r="D16" s="10">
        <f>SUM(D18+D23+D27+D32+D33+D34+D35+D40+D41+D42+D44)</f>
        <v>192048</v>
      </c>
      <c r="E16" s="10"/>
      <c r="F16" s="10">
        <f>SUM(F18+F23+F27+F32+F33+F34+F35+F40+F41+F42+F44)</f>
        <v>56978</v>
      </c>
      <c r="G16" s="10"/>
      <c r="H16" s="10">
        <f>SUM(H18+H23+H27+H32+H33+H34+H35+H40+H41+H42+H43+H44)</f>
        <v>1079033</v>
      </c>
      <c r="I16" s="10"/>
      <c r="J16" s="10">
        <f>SUM(J18+J23+J27+J32+J33+J34+J35+J40+J41+J42+J43+J44)</f>
        <v>1136011</v>
      </c>
      <c r="K16" s="10"/>
      <c r="L16" s="10">
        <f>SUM(D16+J16)</f>
        <v>1328059</v>
      </c>
      <c r="M16" s="11"/>
    </row>
    <row r="17" spans="1:13" ht="12.75" customHeight="1">
      <c r="A17" s="8"/>
      <c r="B17" s="8"/>
      <c r="C17" s="8"/>
      <c r="D17" s="12"/>
      <c r="E17" s="12"/>
      <c r="F17" s="12"/>
      <c r="G17" s="12"/>
      <c r="H17" s="12"/>
      <c r="I17" s="12"/>
      <c r="J17" s="12"/>
      <c r="K17" s="12"/>
      <c r="L17" s="12"/>
      <c r="M17" s="11"/>
    </row>
    <row r="18" spans="1:13" ht="12.75" customHeight="1">
      <c r="A18" s="4" t="s">
        <v>19</v>
      </c>
      <c r="B18" s="5"/>
      <c r="C18" s="5"/>
      <c r="D18" s="10">
        <f>SUM('[5]11ytd'!D18,'[5]Dec03'!D18)</f>
        <v>93568</v>
      </c>
      <c r="E18" s="10"/>
      <c r="F18" s="10">
        <f>SUM('[5]11ytd'!F18,'[5]Dec03'!F18)</f>
        <v>8504</v>
      </c>
      <c r="G18" s="10"/>
      <c r="H18" s="10">
        <f>SUM('[5]11ytd'!H18,'[5]Dec03'!H18)</f>
        <v>384568</v>
      </c>
      <c r="I18" s="10"/>
      <c r="J18" s="10">
        <f>SUM('[5]11ytd'!J18,'[5]Dec03'!J18)</f>
        <v>393072</v>
      </c>
      <c r="K18" s="10"/>
      <c r="L18" s="10">
        <f>SUM(L19:L22)</f>
        <v>486640</v>
      </c>
      <c r="M18" s="11"/>
    </row>
    <row r="19" spans="1:13" ht="12.75" customHeight="1">
      <c r="A19" s="7" t="s">
        <v>20</v>
      </c>
      <c r="B19" s="5"/>
      <c r="C19" s="5"/>
      <c r="D19" s="10"/>
      <c r="E19" s="10"/>
      <c r="F19" s="10"/>
      <c r="G19" s="10"/>
      <c r="H19" s="12">
        <f>SUM('[5]11ytd'!H19,'[5]Dec03'!H19)</f>
        <v>384568</v>
      </c>
      <c r="I19" s="10"/>
      <c r="J19" s="12">
        <f>H19</f>
        <v>384568</v>
      </c>
      <c r="K19" s="10"/>
      <c r="L19" s="12">
        <f aca="true" t="shared" si="0" ref="L19:L26">SUM(D19+J19)</f>
        <v>384568</v>
      </c>
      <c r="M19" s="11"/>
    </row>
    <row r="20" spans="1:13" ht="12.75" customHeight="1">
      <c r="A20" s="7" t="s">
        <v>21</v>
      </c>
      <c r="B20" s="8"/>
      <c r="C20" s="8"/>
      <c r="D20" s="12">
        <f>SUM('[5]11ytd'!D20,'[5]Dec03'!D20)</f>
        <v>62918</v>
      </c>
      <c r="E20" s="12"/>
      <c r="F20" s="12">
        <f>SUM('[5]11ytd'!F20,'[5]Dec03'!F20)</f>
        <v>1582</v>
      </c>
      <c r="G20" s="12"/>
      <c r="H20" s="12">
        <f>SUM('[5]11ytd'!H20,'[5]Dec03'!H20)</f>
        <v>0</v>
      </c>
      <c r="I20" s="12"/>
      <c r="J20" s="12">
        <f>F20</f>
        <v>1582</v>
      </c>
      <c r="K20" s="12"/>
      <c r="L20" s="12">
        <f t="shared" si="0"/>
        <v>64500</v>
      </c>
      <c r="M20" s="11"/>
    </row>
    <row r="21" spans="1:13" ht="12.75" customHeight="1">
      <c r="A21" s="7" t="s">
        <v>22</v>
      </c>
      <c r="B21" s="8"/>
      <c r="C21" s="8"/>
      <c r="D21" s="12">
        <f>SUM('[5]11ytd'!D21,'[5]Dec03'!D21)</f>
        <v>25784</v>
      </c>
      <c r="E21" s="12"/>
      <c r="F21" s="12">
        <f>SUM('[5]11ytd'!F21,'[5]Dec03'!F21)</f>
        <v>623</v>
      </c>
      <c r="G21" s="12"/>
      <c r="H21" s="12">
        <f>SUM('[5]11ytd'!H21,'[5]Dec03'!H21)</f>
        <v>0</v>
      </c>
      <c r="I21" s="12"/>
      <c r="J21" s="12">
        <f>F21</f>
        <v>623</v>
      </c>
      <c r="K21" s="12"/>
      <c r="L21" s="12">
        <f t="shared" si="0"/>
        <v>26407</v>
      </c>
      <c r="M21" s="11"/>
    </row>
    <row r="22" spans="1:13" ht="12.75" customHeight="1">
      <c r="A22" s="7" t="s">
        <v>23</v>
      </c>
      <c r="B22" s="8"/>
      <c r="C22" s="8"/>
      <c r="D22" s="12">
        <f>SUM('[5]11ytd'!D22,'[5]Dec03'!D22)</f>
        <v>4866</v>
      </c>
      <c r="E22" s="12"/>
      <c r="F22" s="12">
        <f>SUM('[5]11ytd'!F22,'[5]Dec03'!F22)</f>
        <v>6299</v>
      </c>
      <c r="G22" s="12"/>
      <c r="H22" s="12">
        <f>SUM('[5]11ytd'!H22,'[5]Dec03'!H22)</f>
        <v>0</v>
      </c>
      <c r="I22" s="12"/>
      <c r="J22" s="12">
        <f>F22</f>
        <v>6299</v>
      </c>
      <c r="K22" s="12"/>
      <c r="L22" s="12">
        <f t="shared" si="0"/>
        <v>11165</v>
      </c>
      <c r="M22" s="11"/>
    </row>
    <row r="23" spans="1:13" ht="12.75" customHeight="1">
      <c r="A23" s="4" t="s">
        <v>24</v>
      </c>
      <c r="B23" s="5"/>
      <c r="C23" s="5"/>
      <c r="D23" s="10">
        <f>SUM('[5]11ytd'!D23,'[5]Dec03'!D23)</f>
        <v>9254</v>
      </c>
      <c r="E23" s="10"/>
      <c r="F23" s="10">
        <f>SUM('[5]11ytd'!F23,'[5]Dec03'!F23)</f>
        <v>910</v>
      </c>
      <c r="G23" s="10"/>
      <c r="H23" s="10">
        <f>SUM(H24:H26)</f>
        <v>0</v>
      </c>
      <c r="I23" s="10"/>
      <c r="J23" s="10">
        <f>SUM('[5]11ytd'!J23,'[5]Dec03'!J23)</f>
        <v>910</v>
      </c>
      <c r="K23" s="10"/>
      <c r="L23" s="10">
        <f t="shared" si="0"/>
        <v>10164</v>
      </c>
      <c r="M23" s="11"/>
    </row>
    <row r="24" spans="1:13" ht="12.75" customHeight="1">
      <c r="A24" s="7" t="s">
        <v>25</v>
      </c>
      <c r="B24" s="8"/>
      <c r="C24" s="8"/>
      <c r="D24" s="12">
        <f>SUM('[5]11ytd'!D24,'[5]Dec03'!D24)</f>
        <v>5900</v>
      </c>
      <c r="E24" s="12"/>
      <c r="F24" s="12">
        <f>SUM('[5]11ytd'!F24,'[5]Dec03'!F24)</f>
        <v>92</v>
      </c>
      <c r="G24" s="12"/>
      <c r="H24" s="12">
        <f>SUM('[5]11ytd'!H24,'[5]Dec03'!H24)</f>
        <v>0</v>
      </c>
      <c r="I24" s="12"/>
      <c r="J24" s="12">
        <f>F24</f>
        <v>92</v>
      </c>
      <c r="K24" s="12"/>
      <c r="L24" s="12">
        <f t="shared" si="0"/>
        <v>5992</v>
      </c>
      <c r="M24" s="11"/>
    </row>
    <row r="25" spans="1:13" ht="12.75" customHeight="1">
      <c r="A25" s="7" t="s">
        <v>26</v>
      </c>
      <c r="B25" s="8"/>
      <c r="C25" s="8"/>
      <c r="D25" s="12">
        <f>SUM('[5]11ytd'!D25,'[5]Dec03'!D25)</f>
        <v>523</v>
      </c>
      <c r="E25" s="12"/>
      <c r="F25" s="12">
        <f>SUM('[5]11ytd'!F25,'[5]Dec03'!F25)</f>
        <v>33</v>
      </c>
      <c r="G25" s="12"/>
      <c r="H25" s="12">
        <f>SUM('[5]11ytd'!H25,'[5]Dec03'!H25)</f>
        <v>0</v>
      </c>
      <c r="I25" s="12"/>
      <c r="J25" s="12">
        <f>F25</f>
        <v>33</v>
      </c>
      <c r="K25" s="12"/>
      <c r="L25" s="12">
        <f t="shared" si="0"/>
        <v>556</v>
      </c>
      <c r="M25" s="11"/>
    </row>
    <row r="26" spans="1:13" ht="12.75" customHeight="1">
      <c r="A26" s="7" t="s">
        <v>27</v>
      </c>
      <c r="B26" s="8"/>
      <c r="C26" s="8"/>
      <c r="D26" s="12">
        <f>SUM('[5]11ytd'!D26,'[5]Dec03'!D26)</f>
        <v>2831</v>
      </c>
      <c r="E26" s="12"/>
      <c r="F26" s="12">
        <f>SUM('[5]11ytd'!F26,'[5]Dec03'!F26)</f>
        <v>785</v>
      </c>
      <c r="G26" s="12"/>
      <c r="H26" s="12">
        <f>SUM('[5]11ytd'!H26,'[5]Dec03'!H26)</f>
        <v>0</v>
      </c>
      <c r="I26" s="12"/>
      <c r="J26" s="12">
        <f>F26</f>
        <v>785</v>
      </c>
      <c r="K26" s="12"/>
      <c r="L26" s="12">
        <f t="shared" si="0"/>
        <v>3616</v>
      </c>
      <c r="M26" s="11"/>
    </row>
    <row r="27" spans="1:13" ht="12.75" customHeight="1">
      <c r="A27" s="4" t="s">
        <v>28</v>
      </c>
      <c r="B27" s="5"/>
      <c r="C27" s="5"/>
      <c r="D27" s="10">
        <f>SUM('[5]11ytd'!D27,'[5]Dec03'!D27)</f>
        <v>9321</v>
      </c>
      <c r="E27" s="10"/>
      <c r="F27" s="10">
        <f>SUM('[5]11ytd'!F27,'[5]Dec03'!F27)</f>
        <v>4967</v>
      </c>
      <c r="G27" s="10"/>
      <c r="H27" s="10">
        <f>SUM('[5]11ytd'!H27,'[5]Dec03'!H27)</f>
        <v>222266</v>
      </c>
      <c r="I27" s="10"/>
      <c r="J27" s="10">
        <f>SUM('[5]11ytd'!J27,'[5]Dec03'!J27)</f>
        <v>227233</v>
      </c>
      <c r="K27" s="10"/>
      <c r="L27" s="10">
        <f>SUM(L28:L31)</f>
        <v>236554</v>
      </c>
      <c r="M27" s="11"/>
    </row>
    <row r="28" spans="1:13" ht="12.75" customHeight="1">
      <c r="A28" s="7" t="s">
        <v>29</v>
      </c>
      <c r="B28" s="8"/>
      <c r="C28" s="8"/>
      <c r="D28" s="12">
        <f>SUM('[5]11ytd'!D28,'[5]Dec03'!D28)</f>
        <v>3911</v>
      </c>
      <c r="E28" s="12"/>
      <c r="F28" s="12">
        <f>SUM('[5]11ytd'!F28,'[5]Dec03'!F28)</f>
        <v>4191</v>
      </c>
      <c r="G28" s="12"/>
      <c r="H28" s="12">
        <f>SUM('[5]11ytd'!H28,'[5]Dec03'!H28)</f>
        <v>0</v>
      </c>
      <c r="I28" s="12"/>
      <c r="J28" s="12">
        <f>F28</f>
        <v>4191</v>
      </c>
      <c r="K28" s="12"/>
      <c r="L28" s="12">
        <f aca="true" t="shared" si="1" ref="L28:L44">SUM(D28+J28)</f>
        <v>8102</v>
      </c>
      <c r="M28" s="11"/>
    </row>
    <row r="29" spans="1:13" ht="12.75" customHeight="1">
      <c r="A29" s="7" t="s">
        <v>30</v>
      </c>
      <c r="B29" s="8"/>
      <c r="C29" s="8"/>
      <c r="D29" s="12">
        <f>SUM('[5]11ytd'!D29,'[5]Dec03'!D29)</f>
        <v>5410</v>
      </c>
      <c r="E29" s="12"/>
      <c r="F29" s="12">
        <f>SUM('[5]11ytd'!F29,'[5]Dec03'!F29)</f>
        <v>776</v>
      </c>
      <c r="G29" s="12"/>
      <c r="H29" s="12">
        <f>SUM('[5]11ytd'!H29,'[5]Dec03'!H29)</f>
        <v>0</v>
      </c>
      <c r="I29" s="12"/>
      <c r="J29" s="12">
        <f>F29</f>
        <v>776</v>
      </c>
      <c r="K29" s="12"/>
      <c r="L29" s="12">
        <f t="shared" si="1"/>
        <v>6186</v>
      </c>
      <c r="M29" s="11"/>
    </row>
    <row r="30" spans="1:13" ht="12.75" customHeight="1">
      <c r="A30" s="7" t="s">
        <v>31</v>
      </c>
      <c r="B30" s="8"/>
      <c r="C30" s="8"/>
      <c r="D30" s="12">
        <f>SUM('[5]11ytd'!D30,'[5]Dec03'!D30)</f>
        <v>0</v>
      </c>
      <c r="E30" s="12"/>
      <c r="F30" s="12">
        <f>SUM('[5]11ytd'!F30,'[5]Dec03'!F30)</f>
        <v>0</v>
      </c>
      <c r="G30" s="12"/>
      <c r="H30" s="12">
        <f>SUM('[5]11ytd'!H30,'[5]Dec03'!H30)</f>
        <v>105280</v>
      </c>
      <c r="I30" s="12"/>
      <c r="J30" s="12">
        <f>H30</f>
        <v>105280</v>
      </c>
      <c r="K30" s="12"/>
      <c r="L30" s="12">
        <f t="shared" si="1"/>
        <v>105280</v>
      </c>
      <c r="M30" s="11"/>
    </row>
    <row r="31" spans="1:13" ht="12.75" customHeight="1">
      <c r="A31" s="7" t="s">
        <v>32</v>
      </c>
      <c r="B31" s="8"/>
      <c r="C31" s="8"/>
      <c r="D31" s="12">
        <f>SUM('[5]11ytd'!D31,'[5]Dec03'!D31)</f>
        <v>0</v>
      </c>
      <c r="E31" s="12"/>
      <c r="F31" s="12">
        <f>SUM('[5]11ytd'!F31,'[5]Dec03'!F31)</f>
        <v>0</v>
      </c>
      <c r="G31" s="12"/>
      <c r="H31" s="12">
        <f>SUM('[5]11ytd'!H31,'[5]Dec03'!H31)</f>
        <v>116986</v>
      </c>
      <c r="I31" s="12"/>
      <c r="J31" s="12">
        <f>H31</f>
        <v>116986</v>
      </c>
      <c r="K31" s="12"/>
      <c r="L31" s="12">
        <f t="shared" si="1"/>
        <v>116986</v>
      </c>
      <c r="M31" s="11"/>
    </row>
    <row r="32" spans="1:13" ht="12.75" customHeight="1">
      <c r="A32" s="4" t="s">
        <v>33</v>
      </c>
      <c r="B32" s="5"/>
      <c r="C32" s="5"/>
      <c r="D32" s="10">
        <f>SUM('[5]11ytd'!D32,'[5]Dec03'!D32)</f>
        <v>11467</v>
      </c>
      <c r="E32" s="10"/>
      <c r="F32" s="10">
        <f>SUM('[5]11ytd'!F32,'[5]Dec03'!F32)</f>
        <v>30773</v>
      </c>
      <c r="G32" s="10"/>
      <c r="H32" s="10">
        <f>SUM('[5]11ytd'!H32,'[5]Dec03'!H32)</f>
        <v>1360</v>
      </c>
      <c r="I32" s="10"/>
      <c r="J32" s="10">
        <f>SUM('[5]11ytd'!J32,'[5]Dec03'!J32)</f>
        <v>32133</v>
      </c>
      <c r="K32" s="10"/>
      <c r="L32" s="10">
        <f t="shared" si="1"/>
        <v>43600</v>
      </c>
      <c r="M32" s="11"/>
    </row>
    <row r="33" spans="1:13" ht="12.75" customHeight="1">
      <c r="A33" s="4" t="s">
        <v>34</v>
      </c>
      <c r="B33" s="5"/>
      <c r="C33" s="5"/>
      <c r="D33" s="10">
        <f>SUM('[5]11ytd'!D33,'[5]Dec03'!D33)</f>
        <v>3812</v>
      </c>
      <c r="E33" s="10"/>
      <c r="F33" s="10">
        <f>SUM('[5]11ytd'!F33,'[5]Dec03'!F33)</f>
        <v>9011</v>
      </c>
      <c r="G33" s="10"/>
      <c r="H33" s="10">
        <f>SUM('[5]11ytd'!H33,'[5]Dec03'!H33)</f>
        <v>0</v>
      </c>
      <c r="I33" s="10"/>
      <c r="J33" s="10">
        <f>SUM('[5]11ytd'!J33,'[5]Dec03'!J33)</f>
        <v>9011</v>
      </c>
      <c r="K33" s="10"/>
      <c r="L33" s="10">
        <f t="shared" si="1"/>
        <v>12823</v>
      </c>
      <c r="M33" s="11"/>
    </row>
    <row r="34" spans="1:13" ht="12.75" customHeight="1">
      <c r="A34" s="4" t="s">
        <v>35</v>
      </c>
      <c r="B34" s="5"/>
      <c r="C34" s="5"/>
      <c r="D34" s="10">
        <f>SUM('[5]11ytd'!D34,'[5]Dec03'!D34)</f>
        <v>2786</v>
      </c>
      <c r="E34" s="10"/>
      <c r="F34" s="10">
        <f>SUM('[5]11ytd'!F34,'[5]Dec03'!F34)</f>
        <v>13</v>
      </c>
      <c r="G34" s="10"/>
      <c r="H34" s="10">
        <f>SUM('[5]11ytd'!H34,'[5]Dec03'!H34)</f>
        <v>0</v>
      </c>
      <c r="I34" s="10"/>
      <c r="J34" s="10">
        <f>SUM('[5]11ytd'!J34,'[5]Dec03'!J34)</f>
        <v>13</v>
      </c>
      <c r="K34" s="10"/>
      <c r="L34" s="10">
        <f t="shared" si="1"/>
        <v>2799</v>
      </c>
      <c r="M34" s="11"/>
    </row>
    <row r="35" spans="1:13" ht="12.75" customHeight="1">
      <c r="A35" s="4" t="s">
        <v>36</v>
      </c>
      <c r="B35" s="5"/>
      <c r="C35" s="5"/>
      <c r="D35" s="10">
        <f>SUM('[5]11ytd'!D35,'[5]Dec03'!D35)</f>
        <v>30291</v>
      </c>
      <c r="E35" s="10"/>
      <c r="F35" s="10">
        <f>SUM('[5]11ytd'!F35,'[5]Dec03'!F35)</f>
        <v>571</v>
      </c>
      <c r="G35" s="10"/>
      <c r="H35" s="10">
        <f>SUM('[5]11ytd'!H35,'[5]Dec03'!H35)</f>
        <v>245692</v>
      </c>
      <c r="I35" s="10"/>
      <c r="J35" s="10">
        <f>SUM('[5]11ytd'!J35,'[5]Dec03'!J35)</f>
        <v>246263</v>
      </c>
      <c r="K35" s="10"/>
      <c r="L35" s="10">
        <f t="shared" si="1"/>
        <v>276554</v>
      </c>
      <c r="M35" s="11"/>
    </row>
    <row r="36" spans="1:13" ht="12.75" customHeight="1">
      <c r="A36" s="7" t="s">
        <v>37</v>
      </c>
      <c r="B36" s="8"/>
      <c r="C36" s="8"/>
      <c r="D36" s="12">
        <f>SUM('[5]11ytd'!D36,'[5]Dec03'!D36)</f>
        <v>6594</v>
      </c>
      <c r="E36" s="12"/>
      <c r="F36" s="12">
        <f>SUM('[5]11ytd'!F36,'[5]Dec03'!F36)</f>
        <v>13</v>
      </c>
      <c r="G36" s="12"/>
      <c r="H36" s="12">
        <f>SUM('[5]11ytd'!H36,'[5]Dec03'!H36)</f>
        <v>0</v>
      </c>
      <c r="I36" s="12"/>
      <c r="J36" s="12">
        <f>F36</f>
        <v>13</v>
      </c>
      <c r="K36" s="12"/>
      <c r="L36" s="12">
        <f t="shared" si="1"/>
        <v>6607</v>
      </c>
      <c r="M36" s="11"/>
    </row>
    <row r="37" spans="1:13" ht="12.75" customHeight="1">
      <c r="A37" s="7" t="s">
        <v>38</v>
      </c>
      <c r="B37" s="8"/>
      <c r="C37" s="8"/>
      <c r="D37" s="12">
        <f>SUM('[5]11ytd'!D37,'[5]Dec03'!D37)</f>
        <v>21408</v>
      </c>
      <c r="E37" s="12"/>
      <c r="F37" s="12">
        <f>SUM('[5]11ytd'!F37,'[5]Dec03'!F37)</f>
        <v>541</v>
      </c>
      <c r="G37" s="12"/>
      <c r="H37" s="12">
        <f>SUM('[5]11ytd'!H37,'[5]Dec03'!H37)</f>
        <v>0</v>
      </c>
      <c r="I37" s="12"/>
      <c r="J37" s="12">
        <f>F37</f>
        <v>541</v>
      </c>
      <c r="K37" s="12"/>
      <c r="L37" s="12">
        <f t="shared" si="1"/>
        <v>21949</v>
      </c>
      <c r="M37" s="11"/>
    </row>
    <row r="38" spans="1:13" ht="12.75" customHeight="1">
      <c r="A38" s="7" t="s">
        <v>39</v>
      </c>
      <c r="B38" s="8"/>
      <c r="C38" s="8"/>
      <c r="D38" s="12">
        <f>SUM('[5]11ytd'!D38,'[5]Dec03'!D38)</f>
        <v>2289</v>
      </c>
      <c r="E38" s="12"/>
      <c r="F38" s="12">
        <f>SUM('[5]11ytd'!F38,'[5]Dec03'!F38)</f>
        <v>17</v>
      </c>
      <c r="G38" s="12"/>
      <c r="H38" s="12">
        <f>SUM('[5]11ytd'!H38,'[5]Dec03'!H38)</f>
        <v>0</v>
      </c>
      <c r="I38" s="12"/>
      <c r="J38" s="12">
        <f>F38</f>
        <v>17</v>
      </c>
      <c r="K38" s="12"/>
      <c r="L38" s="12">
        <f t="shared" si="1"/>
        <v>2306</v>
      </c>
      <c r="M38" s="11"/>
    </row>
    <row r="39" spans="1:13" ht="12.75" customHeight="1">
      <c r="A39" s="7" t="s">
        <v>49</v>
      </c>
      <c r="B39" s="8"/>
      <c r="C39" s="8"/>
      <c r="D39" s="12">
        <f>SUM('[5]11ytd'!D39,'[5]Dec03'!D39)</f>
        <v>0</v>
      </c>
      <c r="E39" s="12"/>
      <c r="F39" s="12">
        <f>SUM('[5]11ytd'!F39,'[5]Dec03'!F39)</f>
        <v>0</v>
      </c>
      <c r="G39" s="12"/>
      <c r="H39" s="12">
        <f>SUM('[5]11ytd'!H39,'[5]Dec03'!H39)</f>
        <v>245692</v>
      </c>
      <c r="I39" s="12"/>
      <c r="J39" s="12">
        <f>F39+H39</f>
        <v>245692</v>
      </c>
      <c r="K39" s="12"/>
      <c r="L39" s="12">
        <f t="shared" si="1"/>
        <v>245692</v>
      </c>
      <c r="M39" s="11"/>
    </row>
    <row r="40" spans="1:13" ht="12.75" customHeight="1">
      <c r="A40" s="4" t="s">
        <v>41</v>
      </c>
      <c r="B40" s="5"/>
      <c r="C40" s="5"/>
      <c r="D40" s="10">
        <f>SUM('[5]11ytd'!D40,'[5]Dec03'!D40)</f>
        <v>13364</v>
      </c>
      <c r="E40" s="10"/>
      <c r="F40" s="10">
        <f>SUM('[5]11ytd'!F40,'[5]Dec03'!F40)</f>
        <v>625</v>
      </c>
      <c r="G40" s="10"/>
      <c r="H40" s="10">
        <f>SUM('[5]11ytd'!H40,'[5]Dec03'!H40)</f>
        <v>0</v>
      </c>
      <c r="I40" s="10"/>
      <c r="J40" s="10">
        <f>SUM('[5]11ytd'!J40,'[5]Dec03'!J40)</f>
        <v>625</v>
      </c>
      <c r="K40" s="10"/>
      <c r="L40" s="10">
        <f t="shared" si="1"/>
        <v>13989</v>
      </c>
      <c r="M40" s="11"/>
    </row>
    <row r="41" spans="1:13" ht="12.75" customHeight="1">
      <c r="A41" s="4" t="s">
        <v>42</v>
      </c>
      <c r="B41" s="5"/>
      <c r="C41" s="5"/>
      <c r="D41" s="10">
        <f>SUM('[5]11ytd'!D41,'[5]Dec03'!D41)</f>
        <v>162</v>
      </c>
      <c r="E41" s="10"/>
      <c r="F41" s="10">
        <f>SUM('[5]11ytd'!F41,'[5]Dec03'!F41)</f>
        <v>1283</v>
      </c>
      <c r="G41" s="10"/>
      <c r="H41" s="10">
        <f>SUM('[5]11ytd'!H41,'[5]Dec03'!H41)</f>
        <v>0</v>
      </c>
      <c r="I41" s="10"/>
      <c r="J41" s="10">
        <f>SUM('[5]11ytd'!J41,'[5]Dec03'!J41)</f>
        <v>1283</v>
      </c>
      <c r="K41" s="10"/>
      <c r="L41" s="10">
        <f t="shared" si="1"/>
        <v>1445</v>
      </c>
      <c r="M41" s="11"/>
    </row>
    <row r="42" spans="1:13" ht="12.75" customHeight="1">
      <c r="A42" s="4" t="s">
        <v>43</v>
      </c>
      <c r="B42" s="5"/>
      <c r="C42" s="5"/>
      <c r="D42" s="10">
        <f>SUM('[5]11ytd'!D42,'[5]Dec03'!D42)</f>
        <v>1259</v>
      </c>
      <c r="E42" s="10"/>
      <c r="F42" s="10">
        <f>SUM('[5]11ytd'!F42,'[5]Dec03'!F42)</f>
        <v>15</v>
      </c>
      <c r="G42" s="10"/>
      <c r="H42" s="10">
        <f>SUM('[5]11ytd'!H42,'[5]Dec03'!H42)</f>
        <v>0</v>
      </c>
      <c r="I42" s="10"/>
      <c r="J42" s="10">
        <f>SUM('[5]11ytd'!J42,'[5]Dec03'!J42)</f>
        <v>15</v>
      </c>
      <c r="K42" s="10"/>
      <c r="L42" s="10">
        <f t="shared" si="1"/>
        <v>1274</v>
      </c>
      <c r="M42" s="11"/>
    </row>
    <row r="43" spans="1:13" ht="12.75" customHeight="1">
      <c r="A43" s="4" t="s">
        <v>50</v>
      </c>
      <c r="B43" s="5"/>
      <c r="C43" s="5"/>
      <c r="D43" s="10">
        <f>SUM('[5]11ytd'!D43,'[5]Dec03'!D43)</f>
        <v>0</v>
      </c>
      <c r="E43" s="10"/>
      <c r="F43" s="10">
        <f>SUM('[5]11ytd'!F43,'[5]Dec03'!F43)</f>
        <v>0</v>
      </c>
      <c r="G43" s="10"/>
      <c r="H43" s="10">
        <f>SUM('[5]11ytd'!H43,'[5]Dec03'!H43)</f>
        <v>225147</v>
      </c>
      <c r="I43" s="10"/>
      <c r="J43" s="10">
        <f>SUM('[5]11ytd'!J43,'[5]Dec03'!J43)</f>
        <v>225147</v>
      </c>
      <c r="K43" s="10"/>
      <c r="L43" s="10">
        <f t="shared" si="1"/>
        <v>225147</v>
      </c>
      <c r="M43" s="11"/>
    </row>
    <row r="44" spans="1:13" ht="12.75" customHeight="1">
      <c r="A44" s="4" t="s">
        <v>45</v>
      </c>
      <c r="B44" s="5"/>
      <c r="C44" s="5"/>
      <c r="D44" s="10">
        <f>SUM('[5]11ytd'!D44,'[5]Dec03'!D44)</f>
        <v>16764</v>
      </c>
      <c r="E44" s="10"/>
      <c r="F44" s="10">
        <f>SUM('[5]11ytd'!F44,'[5]Dec03'!F44)</f>
        <v>306</v>
      </c>
      <c r="G44" s="10"/>
      <c r="H44" s="10">
        <f>SUM('[5]11ytd'!H44,'[5]Dec03'!H44)</f>
        <v>0</v>
      </c>
      <c r="I44" s="10"/>
      <c r="J44" s="10">
        <f>SUM('[5]11ytd'!J44,'[5]Dec03'!J44)</f>
        <v>306</v>
      </c>
      <c r="K44" s="10"/>
      <c r="L44" s="10">
        <f t="shared" si="1"/>
        <v>17070</v>
      </c>
      <c r="M44" s="11"/>
    </row>
    <row r="45" spans="1:13" ht="12.75" customHeight="1">
      <c r="A45" s="8"/>
      <c r="B45" s="8"/>
      <c r="C45" s="8"/>
      <c r="D45" s="12"/>
      <c r="E45" s="12"/>
      <c r="F45" s="12"/>
      <c r="G45" s="12"/>
      <c r="H45" s="12"/>
      <c r="I45" s="12"/>
      <c r="J45" s="12"/>
      <c r="K45" s="12"/>
      <c r="L45" s="12"/>
      <c r="M45" s="11"/>
    </row>
    <row r="46" spans="1:13" ht="12.75" customHeight="1">
      <c r="A46" s="4" t="s">
        <v>46</v>
      </c>
      <c r="B46" s="5"/>
      <c r="C46" s="5"/>
      <c r="D46" s="10">
        <f>SUM(D7+D11+D16)</f>
        <v>1428973</v>
      </c>
      <c r="E46" s="10"/>
      <c r="F46" s="10">
        <f>SUM(F7+F11+F16)</f>
        <v>194873</v>
      </c>
      <c r="G46" s="10"/>
      <c r="H46" s="10">
        <f>SUM(H7+H11+H16)</f>
        <v>2970196</v>
      </c>
      <c r="I46" s="10"/>
      <c r="J46" s="10">
        <f>SUM(J7+J11+J16)</f>
        <v>3165069</v>
      </c>
      <c r="K46" s="10"/>
      <c r="L46" s="10">
        <f>SUM(L7+L11+L16)</f>
        <v>4594042</v>
      </c>
      <c r="M46" s="11"/>
    </row>
    <row r="47" spans="1:13" ht="12.75" customHeight="1">
      <c r="A47" s="14">
        <f ca="1">NOW()</f>
        <v>42136.75317094907</v>
      </c>
      <c r="B47" s="8"/>
      <c r="C47" s="8"/>
      <c r="D47" s="12"/>
      <c r="E47" s="12"/>
      <c r="F47" s="12"/>
      <c r="G47" s="12"/>
      <c r="H47" s="12"/>
      <c r="I47" s="12"/>
      <c r="J47" s="12"/>
      <c r="K47" s="12"/>
      <c r="L47" s="12"/>
      <c r="M47" s="11"/>
    </row>
    <row r="48" spans="1:12" ht="12.75" customHeight="1">
      <c r="A48" s="7"/>
      <c r="B48" s="7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ht="12.75" customHeight="1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ht="12.75" customHeight="1"/>
    <row r="53" ht="12">
      <c r="A53" s="15" t="s">
        <v>47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G7" sqref="G7"/>
    </sheetView>
  </sheetViews>
  <sheetFormatPr defaultColWidth="9.625" defaultRowHeight="12.75"/>
  <cols>
    <col min="1" max="1" width="9.625" style="0" customWidth="1"/>
    <col min="2" max="2" width="7.625" style="0" customWidth="1"/>
    <col min="3" max="3" width="1.625" style="0" customWidth="1"/>
    <col min="4" max="4" width="10.625" style="0" customWidth="1"/>
    <col min="5" max="5" width="1.625" style="0" customWidth="1"/>
    <col min="6" max="6" width="9.50390625" style="0" customWidth="1"/>
    <col min="7" max="7" width="1.625" style="0" customWidth="1"/>
    <col min="8" max="8" width="10.625" style="0" customWidth="1"/>
    <col min="9" max="9" width="1.625" style="0" customWidth="1"/>
    <col min="10" max="10" width="11.625" style="0" customWidth="1"/>
    <col min="11" max="11" width="1.625" style="0" customWidth="1"/>
    <col min="12" max="12" width="11.625" style="0" customWidth="1"/>
    <col min="13" max="13" width="7.625" style="0" customWidth="1"/>
  </cols>
  <sheetData>
    <row r="1" spans="1:13" ht="15.7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 customHeight="1">
      <c r="A2" s="3" t="s">
        <v>55</v>
      </c>
      <c r="B2" s="1"/>
      <c r="C2" s="1"/>
      <c r="D2" s="1"/>
      <c r="E2" s="1"/>
      <c r="F2" s="2"/>
      <c r="G2" s="1"/>
      <c r="H2" s="1"/>
      <c r="I2" s="1"/>
      <c r="J2" s="1"/>
      <c r="K2" s="1"/>
      <c r="L2" s="1"/>
      <c r="M2" s="1"/>
    </row>
    <row r="3" ht="12.75" customHeight="1"/>
    <row r="4" spans="1:12" ht="12.75" customHeight="1">
      <c r="A4" s="4" t="s">
        <v>2</v>
      </c>
      <c r="B4" s="5"/>
      <c r="C4" s="5"/>
      <c r="D4" s="6" t="s">
        <v>3</v>
      </c>
      <c r="E4" s="5"/>
      <c r="F4" s="6" t="s">
        <v>4</v>
      </c>
      <c r="G4" s="5"/>
      <c r="H4" s="4" t="s">
        <v>5</v>
      </c>
      <c r="I4" s="5"/>
      <c r="J4" s="6" t="s">
        <v>6</v>
      </c>
      <c r="K4" s="5"/>
      <c r="L4" s="6" t="s">
        <v>7</v>
      </c>
    </row>
    <row r="5" spans="1:12" ht="12.75" customHeight="1">
      <c r="A5" s="4" t="s">
        <v>8</v>
      </c>
      <c r="B5" s="5"/>
      <c r="C5" s="5"/>
      <c r="D5" s="6" t="s">
        <v>9</v>
      </c>
      <c r="E5" s="5"/>
      <c r="F5" s="6" t="s">
        <v>10</v>
      </c>
      <c r="G5" s="5"/>
      <c r="H5" s="4" t="s">
        <v>9</v>
      </c>
      <c r="I5" s="5"/>
      <c r="J5" s="6" t="s">
        <v>9</v>
      </c>
      <c r="K5" s="5"/>
      <c r="L5" s="6" t="s">
        <v>9</v>
      </c>
    </row>
    <row r="6" spans="1:12" ht="12.75" customHeight="1">
      <c r="A6" s="7"/>
      <c r="B6" s="8"/>
      <c r="C6" s="8"/>
      <c r="D6" s="9"/>
      <c r="E6" s="8"/>
      <c r="F6" s="9"/>
      <c r="G6" s="8"/>
      <c r="H6" s="7"/>
      <c r="I6" s="8"/>
      <c r="J6" s="9"/>
      <c r="K6" s="8"/>
      <c r="L6" s="9"/>
    </row>
    <row r="7" spans="1:13" ht="12.75" customHeight="1">
      <c r="A7" s="4" t="s">
        <v>11</v>
      </c>
      <c r="B7" s="5"/>
      <c r="C7" s="5"/>
      <c r="D7" s="10">
        <f>SUM(D8+D9)</f>
        <v>933205</v>
      </c>
      <c r="E7" s="10"/>
      <c r="F7" s="10">
        <f>SUM(F8+F9)</f>
        <v>4702</v>
      </c>
      <c r="G7" s="10"/>
      <c r="H7" s="10">
        <f>SUM(H8+H9)</f>
        <v>1645904</v>
      </c>
      <c r="I7" s="10"/>
      <c r="J7" s="10">
        <f>F7+H7</f>
        <v>1650606</v>
      </c>
      <c r="K7" s="10"/>
      <c r="L7" s="10">
        <f>SUM(D7+J7)</f>
        <v>2583811</v>
      </c>
      <c r="M7" s="11"/>
    </row>
    <row r="8" spans="1:13" ht="12.75" customHeight="1">
      <c r="A8" s="7" t="s">
        <v>12</v>
      </c>
      <c r="B8" s="8"/>
      <c r="C8" s="8"/>
      <c r="D8" s="12">
        <f>SUM('[4]11ytd'!D8,'[4]Dec02'!D8)</f>
        <v>917080</v>
      </c>
      <c r="E8" s="12"/>
      <c r="F8" s="12">
        <f>SUM('[4]11ytd'!F8,'[4]Dec02'!F8)</f>
        <v>4702</v>
      </c>
      <c r="G8" s="12"/>
      <c r="H8" s="12">
        <f>SUM('[4]11ytd'!H8,'[4]Dec02'!H8)</f>
        <v>1645904</v>
      </c>
      <c r="I8" s="12"/>
      <c r="J8" s="10">
        <f>F8+H8</f>
        <v>1650606</v>
      </c>
      <c r="K8" s="12"/>
      <c r="L8" s="10">
        <f>SUM(D8+J8)</f>
        <v>2567686</v>
      </c>
      <c r="M8" s="11"/>
    </row>
    <row r="9" spans="1:13" ht="12.75" customHeight="1">
      <c r="A9" s="7" t="s">
        <v>13</v>
      </c>
      <c r="B9" s="8"/>
      <c r="C9" s="8"/>
      <c r="D9" s="12">
        <f>SUM('[4]11ytd'!D9,'[4]Dec02'!D9)</f>
        <v>16125</v>
      </c>
      <c r="E9" s="12"/>
      <c r="F9" s="12">
        <f>SUM('[4]11ytd'!F9,'[4]Dec02'!F9)</f>
        <v>0</v>
      </c>
      <c r="G9" s="12"/>
      <c r="H9" s="12">
        <f>SUM('[4]11ytd'!H9,'[4]Dec02'!H9)</f>
        <v>0</v>
      </c>
      <c r="I9" s="12"/>
      <c r="J9" s="12"/>
      <c r="K9" s="12"/>
      <c r="L9" s="10">
        <f>SUM(D9+J9)</f>
        <v>16125</v>
      </c>
      <c r="M9" s="11"/>
    </row>
    <row r="10" spans="1:13" ht="12.75" customHeight="1">
      <c r="A10" s="8"/>
      <c r="B10" s="8"/>
      <c r="C10" s="8"/>
      <c r="D10" s="12"/>
      <c r="E10" s="12"/>
      <c r="F10" s="12"/>
      <c r="G10" s="12"/>
      <c r="H10" s="12"/>
      <c r="I10" s="12"/>
      <c r="J10" s="12"/>
      <c r="K10" s="12"/>
      <c r="L10" s="12"/>
      <c r="M10" s="11"/>
    </row>
    <row r="11" spans="1:13" ht="12.75" customHeight="1">
      <c r="A11" s="4" t="s">
        <v>14</v>
      </c>
      <c r="B11" s="5"/>
      <c r="C11" s="5"/>
      <c r="D11" s="10">
        <f>SUM(D12:D14)</f>
        <v>301830</v>
      </c>
      <c r="E11" s="10"/>
      <c r="F11" s="10">
        <f>SUM(F12:F14)</f>
        <v>136886</v>
      </c>
      <c r="G11" s="10"/>
      <c r="H11" s="10">
        <f>SUM(H12:H14)</f>
        <v>196923</v>
      </c>
      <c r="I11" s="10"/>
      <c r="J11" s="10">
        <f>SUM(J12:J14)</f>
        <v>333809</v>
      </c>
      <c r="K11" s="10"/>
      <c r="L11" s="10">
        <f>SUM(L12:L14)</f>
        <v>635639</v>
      </c>
      <c r="M11" s="11"/>
    </row>
    <row r="12" spans="1:13" ht="12.75" customHeight="1">
      <c r="A12" s="7" t="s">
        <v>15</v>
      </c>
      <c r="B12" s="8"/>
      <c r="C12" s="8"/>
      <c r="D12" s="12">
        <f>SUM('[4]11ytd'!D12,'[4]Dec02'!D12)</f>
        <v>301830</v>
      </c>
      <c r="E12" s="12"/>
      <c r="F12" s="12">
        <f>SUM('[4]11ytd'!F12,'[4]Dec02'!F12)</f>
        <v>109516</v>
      </c>
      <c r="G12" s="12"/>
      <c r="H12" s="12">
        <f>SUM('[4]11ytd'!H12,'[4]Dec02'!H12)</f>
        <v>196923</v>
      </c>
      <c r="I12" s="12"/>
      <c r="J12" s="12">
        <f>F12+H12</f>
        <v>306439</v>
      </c>
      <c r="K12" s="12"/>
      <c r="L12" s="12">
        <f>SUM(D12+J12)</f>
        <v>608269</v>
      </c>
      <c r="M12" s="11"/>
    </row>
    <row r="13" spans="1:13" ht="12.75" customHeight="1">
      <c r="A13" s="7" t="s">
        <v>16</v>
      </c>
      <c r="B13" s="8"/>
      <c r="C13" s="8"/>
      <c r="D13" s="12">
        <f>SUM('[4]11ytd'!D13,'[4]Dec02'!D13)</f>
        <v>0</v>
      </c>
      <c r="E13" s="12"/>
      <c r="F13" s="12">
        <f>SUM('[4]11ytd'!F13,'[4]Dec02'!F13)</f>
        <v>9693</v>
      </c>
      <c r="G13" s="12"/>
      <c r="H13" s="12">
        <f>SUM('[4]11ytd'!H13,'[4]Dec02'!H13)</f>
        <v>0</v>
      </c>
      <c r="I13" s="12"/>
      <c r="J13" s="12">
        <f>F13+H13</f>
        <v>9693</v>
      </c>
      <c r="K13" s="12"/>
      <c r="L13" s="10">
        <f>SUM(D13+J13)</f>
        <v>9693</v>
      </c>
      <c r="M13" s="11"/>
    </row>
    <row r="14" spans="1:13" ht="12.75" customHeight="1">
      <c r="A14" s="7" t="s">
        <v>17</v>
      </c>
      <c r="B14" s="8"/>
      <c r="C14" s="8"/>
      <c r="D14" s="12">
        <f>SUM('[4]11ytd'!D14,'[4]Dec02'!D14)</f>
        <v>0</v>
      </c>
      <c r="E14" s="12"/>
      <c r="F14" s="12">
        <f>SUM('[4]11ytd'!F14,'[4]Dec02'!F14)</f>
        <v>17677</v>
      </c>
      <c r="G14" s="12"/>
      <c r="H14" s="12">
        <f>SUM('[4]11ytd'!H14,'[4]Dec02'!H14)</f>
        <v>0</v>
      </c>
      <c r="I14" s="12"/>
      <c r="J14" s="12">
        <f>F14+H14</f>
        <v>17677</v>
      </c>
      <c r="K14" s="12"/>
      <c r="L14" s="12">
        <f>SUM(D14+J14)</f>
        <v>17677</v>
      </c>
      <c r="M14" s="11"/>
    </row>
    <row r="15" spans="1:13" ht="12.75" customHeight="1">
      <c r="A15" s="8"/>
      <c r="B15" s="8"/>
      <c r="C15" s="8"/>
      <c r="D15" s="12"/>
      <c r="E15" s="12"/>
      <c r="F15" s="12"/>
      <c r="G15" s="12"/>
      <c r="H15" s="12"/>
      <c r="I15" s="12"/>
      <c r="J15" s="12"/>
      <c r="K15" s="12"/>
      <c r="L15" s="12"/>
      <c r="M15" s="11"/>
    </row>
    <row r="16" spans="1:13" ht="12.75" customHeight="1">
      <c r="A16" s="4" t="s">
        <v>18</v>
      </c>
      <c r="B16" s="5"/>
      <c r="C16" s="5"/>
      <c r="D16" s="10">
        <f>SUM(D18+D23+D27+D32+D33+D34+D35+D40+D41+D42+D44)</f>
        <v>167859</v>
      </c>
      <c r="E16" s="10"/>
      <c r="F16" s="10">
        <f>SUM(F18+F23+F27+F32+F33+F34+F35+F40+F41+F42+F44)</f>
        <v>59377</v>
      </c>
      <c r="G16" s="10"/>
      <c r="H16" s="10">
        <f>SUM(H18+H23+H27+H32+H33+H34+H35+H40+H41+H42+H43+H44)</f>
        <v>959285</v>
      </c>
      <c r="I16" s="10"/>
      <c r="J16" s="10">
        <f>SUM(J18+J23+J27+J32+J33+J34+J35+J40+J41+J42+J43+J44)</f>
        <v>1018662</v>
      </c>
      <c r="K16" s="10"/>
      <c r="L16" s="10">
        <f>SUM(D16+J16)</f>
        <v>1186521</v>
      </c>
      <c r="M16" s="11"/>
    </row>
    <row r="17" spans="1:13" ht="12.75" customHeight="1">
      <c r="A17" s="8"/>
      <c r="B17" s="8"/>
      <c r="C17" s="8"/>
      <c r="D17" s="12"/>
      <c r="E17" s="12"/>
      <c r="F17" s="12"/>
      <c r="G17" s="12"/>
      <c r="H17" s="12"/>
      <c r="I17" s="12"/>
      <c r="J17" s="12"/>
      <c r="K17" s="12"/>
      <c r="L17" s="12"/>
      <c r="M17" s="11"/>
    </row>
    <row r="18" spans="1:13" ht="12.75" customHeight="1">
      <c r="A18" s="4" t="s">
        <v>19</v>
      </c>
      <c r="B18" s="5"/>
      <c r="C18" s="5"/>
      <c r="D18" s="10">
        <f>SUM('[4]11ytd'!D18,'[4]Dec02'!D18)</f>
        <v>88212</v>
      </c>
      <c r="E18" s="10"/>
      <c r="F18" s="10">
        <f>SUM('[4]11ytd'!F18,'[4]Dec02'!F18)</f>
        <v>8262</v>
      </c>
      <c r="G18" s="10"/>
      <c r="H18" s="10">
        <f>SUM('[4]11ytd'!H18,'[4]Dec02'!H18)</f>
        <v>389508</v>
      </c>
      <c r="I18" s="10"/>
      <c r="J18" s="10">
        <f>SUM('[4]11ytd'!J18,'[4]Dec02'!J18)</f>
        <v>397770</v>
      </c>
      <c r="K18" s="10"/>
      <c r="L18" s="10">
        <f>SUM(L19:L22)</f>
        <v>485982</v>
      </c>
      <c r="M18" s="11"/>
    </row>
    <row r="19" spans="1:13" ht="12.75" customHeight="1">
      <c r="A19" s="7" t="s">
        <v>20</v>
      </c>
      <c r="B19" s="5"/>
      <c r="C19" s="5"/>
      <c r="D19" s="10"/>
      <c r="E19" s="10"/>
      <c r="F19" s="10"/>
      <c r="G19" s="10"/>
      <c r="H19" s="12">
        <f>SUM('[4]11ytd'!H19,'[4]Dec02'!H19)</f>
        <v>389508</v>
      </c>
      <c r="I19" s="10"/>
      <c r="J19" s="12">
        <f>H19</f>
        <v>389508</v>
      </c>
      <c r="K19" s="10"/>
      <c r="L19" s="12">
        <f aca="true" t="shared" si="0" ref="L19:L26">SUM(D19+J19)</f>
        <v>389508</v>
      </c>
      <c r="M19" s="11"/>
    </row>
    <row r="20" spans="1:13" ht="12.75" customHeight="1">
      <c r="A20" s="7" t="s">
        <v>21</v>
      </c>
      <c r="B20" s="8"/>
      <c r="C20" s="8"/>
      <c r="D20" s="12">
        <f>SUM('[4]11ytd'!D20,'[4]Dec02'!D20)</f>
        <v>58328</v>
      </c>
      <c r="E20" s="12"/>
      <c r="F20" s="12">
        <f>SUM('[4]11ytd'!F20,'[4]Dec02'!F20)</f>
        <v>1586</v>
      </c>
      <c r="G20" s="12"/>
      <c r="H20" s="12">
        <f>SUM('[4]11ytd'!H20,'[4]Dec02'!H20)</f>
        <v>0</v>
      </c>
      <c r="I20" s="12"/>
      <c r="J20" s="12">
        <f>F20</f>
        <v>1586</v>
      </c>
      <c r="K20" s="12"/>
      <c r="L20" s="12">
        <f t="shared" si="0"/>
        <v>59914</v>
      </c>
      <c r="M20" s="11"/>
    </row>
    <row r="21" spans="1:13" ht="12.75" customHeight="1">
      <c r="A21" s="7" t="s">
        <v>22</v>
      </c>
      <c r="B21" s="8"/>
      <c r="C21" s="8"/>
      <c r="D21" s="12">
        <f>SUM('[4]11ytd'!D21,'[4]Dec02'!D21)</f>
        <v>25220</v>
      </c>
      <c r="E21" s="12"/>
      <c r="F21" s="12">
        <f>SUM('[4]11ytd'!F21,'[4]Dec02'!F21)</f>
        <v>611</v>
      </c>
      <c r="G21" s="12"/>
      <c r="H21" s="12">
        <f>SUM('[4]11ytd'!H21,'[4]Dec02'!H21)</f>
        <v>0</v>
      </c>
      <c r="I21" s="12"/>
      <c r="J21" s="12">
        <f>F21</f>
        <v>611</v>
      </c>
      <c r="K21" s="12"/>
      <c r="L21" s="12">
        <f t="shared" si="0"/>
        <v>25831</v>
      </c>
      <c r="M21" s="11"/>
    </row>
    <row r="22" spans="1:13" ht="12.75" customHeight="1">
      <c r="A22" s="7" t="s">
        <v>23</v>
      </c>
      <c r="B22" s="8"/>
      <c r="C22" s="8"/>
      <c r="D22" s="12">
        <f>SUM('[4]11ytd'!D22,'[4]Dec02'!D22)</f>
        <v>4664</v>
      </c>
      <c r="E22" s="12"/>
      <c r="F22" s="12">
        <f>SUM('[4]11ytd'!F22,'[4]Dec02'!F22)</f>
        <v>6065</v>
      </c>
      <c r="G22" s="12"/>
      <c r="H22" s="12">
        <f>SUM('[4]11ytd'!H22,'[4]Dec02'!H22)</f>
        <v>0</v>
      </c>
      <c r="I22" s="12"/>
      <c r="J22" s="12">
        <f>F22</f>
        <v>6065</v>
      </c>
      <c r="K22" s="12"/>
      <c r="L22" s="12">
        <f t="shared" si="0"/>
        <v>10729</v>
      </c>
      <c r="M22" s="11"/>
    </row>
    <row r="23" spans="1:13" ht="12.75" customHeight="1">
      <c r="A23" s="4" t="s">
        <v>24</v>
      </c>
      <c r="B23" s="5"/>
      <c r="C23" s="5"/>
      <c r="D23" s="10">
        <f>SUM('[4]11ytd'!D23,'[4]Dec02'!D23)</f>
        <v>9035</v>
      </c>
      <c r="E23" s="10"/>
      <c r="F23" s="10">
        <f>SUM('[4]11ytd'!F23,'[4]Dec02'!F23)</f>
        <v>653</v>
      </c>
      <c r="G23" s="10"/>
      <c r="H23" s="10">
        <f>SUM(H24:H26)</f>
        <v>0</v>
      </c>
      <c r="I23" s="10"/>
      <c r="J23" s="10">
        <f>SUM('[4]11ytd'!J23,'[4]Dec02'!J23)</f>
        <v>653</v>
      </c>
      <c r="K23" s="10"/>
      <c r="L23" s="10">
        <f t="shared" si="0"/>
        <v>9688</v>
      </c>
      <c r="M23" s="11"/>
    </row>
    <row r="24" spans="1:13" ht="12.75" customHeight="1">
      <c r="A24" s="7" t="s">
        <v>25</v>
      </c>
      <c r="B24" s="8"/>
      <c r="C24" s="8"/>
      <c r="D24" s="12">
        <f>SUM('[4]11ytd'!D24,'[4]Dec02'!D24)</f>
        <v>5703</v>
      </c>
      <c r="E24" s="12"/>
      <c r="F24" s="12">
        <f>SUM('[4]11ytd'!F24,'[4]Dec02'!F24)</f>
        <v>87</v>
      </c>
      <c r="G24" s="12"/>
      <c r="H24" s="12">
        <f>SUM('[4]11ytd'!H24,'[4]Dec02'!H24)</f>
        <v>0</v>
      </c>
      <c r="I24" s="12"/>
      <c r="J24" s="12">
        <f>F24</f>
        <v>87</v>
      </c>
      <c r="K24" s="12"/>
      <c r="L24" s="12">
        <f t="shared" si="0"/>
        <v>5790</v>
      </c>
      <c r="M24" s="11"/>
    </row>
    <row r="25" spans="1:13" ht="12.75" customHeight="1">
      <c r="A25" s="7" t="s">
        <v>26</v>
      </c>
      <c r="B25" s="8"/>
      <c r="C25" s="8"/>
      <c r="D25" s="12">
        <f>SUM('[4]11ytd'!D25,'[4]Dec02'!D25)</f>
        <v>455</v>
      </c>
      <c r="E25" s="12"/>
      <c r="F25" s="12">
        <f>SUM('[4]11ytd'!F25,'[4]Dec02'!F25)</f>
        <v>34</v>
      </c>
      <c r="G25" s="12"/>
      <c r="H25" s="12">
        <f>SUM('[4]11ytd'!H25,'[4]Dec02'!H25)</f>
        <v>0</v>
      </c>
      <c r="I25" s="12"/>
      <c r="J25" s="12">
        <f>F25</f>
        <v>34</v>
      </c>
      <c r="K25" s="12"/>
      <c r="L25" s="12">
        <f t="shared" si="0"/>
        <v>489</v>
      </c>
      <c r="M25" s="11"/>
    </row>
    <row r="26" spans="1:13" ht="12.75" customHeight="1">
      <c r="A26" s="7" t="s">
        <v>27</v>
      </c>
      <c r="B26" s="8"/>
      <c r="C26" s="8"/>
      <c r="D26" s="12">
        <f>SUM('[4]11ytd'!D26,'[4]Dec02'!D26)</f>
        <v>2877</v>
      </c>
      <c r="E26" s="12"/>
      <c r="F26" s="12">
        <f>SUM('[4]11ytd'!F26,'[4]Dec02'!F26)</f>
        <v>532</v>
      </c>
      <c r="G26" s="12"/>
      <c r="H26" s="12">
        <f>SUM('[4]11ytd'!H26,'[4]Dec02'!H26)</f>
        <v>0</v>
      </c>
      <c r="I26" s="12"/>
      <c r="J26" s="12">
        <f>F26</f>
        <v>532</v>
      </c>
      <c r="K26" s="12"/>
      <c r="L26" s="12">
        <f t="shared" si="0"/>
        <v>3409</v>
      </c>
      <c r="M26" s="11"/>
    </row>
    <row r="27" spans="1:13" ht="12.75" customHeight="1">
      <c r="A27" s="4" t="s">
        <v>28</v>
      </c>
      <c r="B27" s="5"/>
      <c r="C27" s="5"/>
      <c r="D27" s="10">
        <f>SUM('[4]11ytd'!D27,'[4]Dec02'!D27)</f>
        <v>9982</v>
      </c>
      <c r="E27" s="10"/>
      <c r="F27" s="10">
        <f>SUM('[4]11ytd'!F27,'[4]Dec02'!F27)</f>
        <v>4833</v>
      </c>
      <c r="G27" s="10"/>
      <c r="H27" s="10">
        <f>SUM('[4]11ytd'!H27,'[4]Dec02'!H27)</f>
        <v>174557</v>
      </c>
      <c r="I27" s="10"/>
      <c r="J27" s="10">
        <f>SUM('[4]11ytd'!J27,'[4]Dec02'!J27)</f>
        <v>179390</v>
      </c>
      <c r="K27" s="10"/>
      <c r="L27" s="10">
        <f>SUM(L28:L31)</f>
        <v>189372</v>
      </c>
      <c r="M27" s="11"/>
    </row>
    <row r="28" spans="1:13" ht="12.75" customHeight="1">
      <c r="A28" s="7" t="s">
        <v>29</v>
      </c>
      <c r="B28" s="8"/>
      <c r="C28" s="8"/>
      <c r="D28" s="12">
        <f>SUM('[4]11ytd'!D28,'[4]Dec02'!D28)</f>
        <v>4950</v>
      </c>
      <c r="E28" s="12"/>
      <c r="F28" s="12">
        <f>SUM('[4]11ytd'!F28,'[4]Dec02'!F28)</f>
        <v>4018</v>
      </c>
      <c r="G28" s="12"/>
      <c r="H28" s="12">
        <f>SUM('[4]11ytd'!H28,'[4]Dec02'!H28)</f>
        <v>0</v>
      </c>
      <c r="I28" s="12"/>
      <c r="J28" s="12">
        <f>F28</f>
        <v>4018</v>
      </c>
      <c r="K28" s="12"/>
      <c r="L28" s="12">
        <f aca="true" t="shared" si="1" ref="L28:L44">SUM(D28+J28)</f>
        <v>8968</v>
      </c>
      <c r="M28" s="11"/>
    </row>
    <row r="29" spans="1:13" ht="12.75" customHeight="1">
      <c r="A29" s="7" t="s">
        <v>30</v>
      </c>
      <c r="B29" s="8"/>
      <c r="C29" s="8"/>
      <c r="D29" s="12">
        <f>SUM('[4]11ytd'!D29,'[4]Dec02'!D29)</f>
        <v>5032</v>
      </c>
      <c r="E29" s="12"/>
      <c r="F29" s="12">
        <f>SUM('[4]11ytd'!F29,'[4]Dec02'!F29)</f>
        <v>815</v>
      </c>
      <c r="G29" s="12"/>
      <c r="H29" s="12">
        <f>SUM('[4]11ytd'!H29,'[4]Dec02'!H29)</f>
        <v>0</v>
      </c>
      <c r="I29" s="12"/>
      <c r="J29" s="12">
        <f>F29</f>
        <v>815</v>
      </c>
      <c r="K29" s="12"/>
      <c r="L29" s="12">
        <f t="shared" si="1"/>
        <v>5847</v>
      </c>
      <c r="M29" s="11"/>
    </row>
    <row r="30" spans="1:13" ht="12.75" customHeight="1">
      <c r="A30" s="7" t="s">
        <v>31</v>
      </c>
      <c r="B30" s="8"/>
      <c r="C30" s="8"/>
      <c r="D30" s="12">
        <f>SUM('[4]11ytd'!D30,'[4]Dec02'!D30)</f>
        <v>0</v>
      </c>
      <c r="E30" s="12"/>
      <c r="F30" s="12">
        <f>SUM('[4]11ytd'!F30,'[4]Dec02'!F30)</f>
        <v>0</v>
      </c>
      <c r="G30" s="12"/>
      <c r="H30" s="12">
        <f>SUM('[4]11ytd'!H30,'[4]Dec02'!H30)</f>
        <v>109682</v>
      </c>
      <c r="I30" s="12"/>
      <c r="J30" s="12">
        <f>H30</f>
        <v>109682</v>
      </c>
      <c r="K30" s="12"/>
      <c r="L30" s="12">
        <f t="shared" si="1"/>
        <v>109682</v>
      </c>
      <c r="M30" s="11"/>
    </row>
    <row r="31" spans="1:13" ht="12.75" customHeight="1">
      <c r="A31" s="7" t="s">
        <v>32</v>
      </c>
      <c r="B31" s="8"/>
      <c r="C31" s="8"/>
      <c r="D31" s="12">
        <f>SUM('[4]11ytd'!D31,'[4]Dec02'!D31)</f>
        <v>0</v>
      </c>
      <c r="E31" s="12"/>
      <c r="F31" s="12">
        <f>SUM('[4]11ytd'!F31,'[4]Dec02'!F31)</f>
        <v>0</v>
      </c>
      <c r="G31" s="12"/>
      <c r="H31" s="12">
        <f>SUM('[4]11ytd'!H31,'[4]Dec02'!H31)</f>
        <v>64875</v>
      </c>
      <c r="I31" s="12"/>
      <c r="J31" s="12">
        <f>H31</f>
        <v>64875</v>
      </c>
      <c r="K31" s="12"/>
      <c r="L31" s="12">
        <f t="shared" si="1"/>
        <v>64875</v>
      </c>
      <c r="M31" s="11"/>
    </row>
    <row r="32" spans="1:13" ht="12.75" customHeight="1">
      <c r="A32" s="4" t="s">
        <v>33</v>
      </c>
      <c r="B32" s="5"/>
      <c r="C32" s="5"/>
      <c r="D32" s="10">
        <f>SUM('[4]11ytd'!D32,'[4]Dec02'!D32)</f>
        <v>11086</v>
      </c>
      <c r="E32" s="10"/>
      <c r="F32" s="10">
        <f>SUM('[4]11ytd'!F32,'[4]Dec02'!F32)</f>
        <v>32526</v>
      </c>
      <c r="G32" s="10"/>
      <c r="H32" s="10">
        <f>SUM('[4]11ytd'!H32,'[4]Dec02'!H32)</f>
        <v>2426</v>
      </c>
      <c r="I32" s="10"/>
      <c r="J32" s="10">
        <f>SUM('[4]11ytd'!J32,'[4]Dec02'!J32)</f>
        <v>34952</v>
      </c>
      <c r="K32" s="10"/>
      <c r="L32" s="10">
        <f t="shared" si="1"/>
        <v>46038</v>
      </c>
      <c r="M32" s="11"/>
    </row>
    <row r="33" spans="1:13" ht="12.75" customHeight="1">
      <c r="A33" s="4" t="s">
        <v>34</v>
      </c>
      <c r="B33" s="5"/>
      <c r="C33" s="5"/>
      <c r="D33" s="10">
        <f>SUM('[4]11ytd'!D33,'[4]Dec02'!D33)</f>
        <v>3305</v>
      </c>
      <c r="E33" s="10"/>
      <c r="F33" s="10">
        <f>SUM('[4]11ytd'!F33,'[4]Dec02'!F33)</f>
        <v>9503</v>
      </c>
      <c r="G33" s="10"/>
      <c r="H33" s="10">
        <f>SUM('[4]11ytd'!H33,'[4]Dec02'!H33)</f>
        <v>0</v>
      </c>
      <c r="I33" s="10"/>
      <c r="J33" s="10">
        <f>SUM('[4]11ytd'!J33,'[4]Dec02'!J33)</f>
        <v>9503</v>
      </c>
      <c r="K33" s="10"/>
      <c r="L33" s="10">
        <f t="shared" si="1"/>
        <v>12808</v>
      </c>
      <c r="M33" s="11"/>
    </row>
    <row r="34" spans="1:13" ht="12.75" customHeight="1">
      <c r="A34" s="4" t="s">
        <v>35</v>
      </c>
      <c r="B34" s="5"/>
      <c r="C34" s="5"/>
      <c r="D34" s="10">
        <f>SUM('[4]11ytd'!D34,'[4]Dec02'!D34)</f>
        <v>2161</v>
      </c>
      <c r="E34" s="10"/>
      <c r="F34" s="10">
        <f>SUM('[4]11ytd'!F34,'[4]Dec02'!F34)</f>
        <v>4</v>
      </c>
      <c r="G34" s="10"/>
      <c r="H34" s="10">
        <f>SUM('[4]11ytd'!H34,'[4]Dec02'!H34)</f>
        <v>0</v>
      </c>
      <c r="I34" s="10"/>
      <c r="J34" s="10">
        <f>SUM('[4]11ytd'!J34,'[4]Dec02'!J34)</f>
        <v>4</v>
      </c>
      <c r="K34" s="10"/>
      <c r="L34" s="10">
        <f t="shared" si="1"/>
        <v>2165</v>
      </c>
      <c r="M34" s="11"/>
    </row>
    <row r="35" spans="1:13" ht="12.75" customHeight="1">
      <c r="A35" s="4" t="s">
        <v>36</v>
      </c>
      <c r="B35" s="5"/>
      <c r="C35" s="5"/>
      <c r="D35" s="10">
        <f>SUM('[4]11ytd'!D35,'[4]Dec02'!D35)</f>
        <v>27369</v>
      </c>
      <c r="E35" s="10"/>
      <c r="F35" s="10">
        <f>SUM('[4]11ytd'!F35,'[4]Dec02'!F35)</f>
        <v>490</v>
      </c>
      <c r="G35" s="10"/>
      <c r="H35" s="10">
        <f>SUM('[4]11ytd'!H35,'[4]Dec02'!H35)</f>
        <v>233703</v>
      </c>
      <c r="I35" s="10"/>
      <c r="J35" s="10">
        <f>SUM('[4]11ytd'!J35,'[4]Dec02'!J35)</f>
        <v>234193</v>
      </c>
      <c r="K35" s="10"/>
      <c r="L35" s="10">
        <f t="shared" si="1"/>
        <v>261562</v>
      </c>
      <c r="M35" s="11"/>
    </row>
    <row r="36" spans="1:13" ht="12.75" customHeight="1">
      <c r="A36" s="7" t="s">
        <v>37</v>
      </c>
      <c r="B36" s="8"/>
      <c r="C36" s="8"/>
      <c r="D36" s="12">
        <f>SUM('[4]11ytd'!D36,'[4]Dec02'!D36)</f>
        <v>11522</v>
      </c>
      <c r="E36" s="12"/>
      <c r="F36" s="12">
        <f>SUM('[4]11ytd'!F36,'[4]Dec02'!F36)</f>
        <v>6</v>
      </c>
      <c r="G36" s="12"/>
      <c r="H36" s="12">
        <f>SUM('[4]11ytd'!H36,'[4]Dec02'!H36)</f>
        <v>0</v>
      </c>
      <c r="I36" s="12"/>
      <c r="J36" s="12">
        <f>F36</f>
        <v>6</v>
      </c>
      <c r="K36" s="12"/>
      <c r="L36" s="12">
        <f t="shared" si="1"/>
        <v>11528</v>
      </c>
      <c r="M36" s="11"/>
    </row>
    <row r="37" spans="1:13" ht="12.75" customHeight="1">
      <c r="A37" s="7" t="s">
        <v>38</v>
      </c>
      <c r="B37" s="8"/>
      <c r="C37" s="8"/>
      <c r="D37" s="12">
        <f>SUM('[4]11ytd'!D37,'[4]Dec02'!D37)</f>
        <v>13889</v>
      </c>
      <c r="E37" s="12"/>
      <c r="F37" s="12">
        <f>SUM('[4]11ytd'!F37,'[4]Dec02'!F37)</f>
        <v>444</v>
      </c>
      <c r="G37" s="12"/>
      <c r="H37" s="12">
        <f>SUM('[4]11ytd'!H37,'[4]Dec02'!H37)</f>
        <v>0</v>
      </c>
      <c r="I37" s="12"/>
      <c r="J37" s="12">
        <f>F37</f>
        <v>444</v>
      </c>
      <c r="K37" s="12"/>
      <c r="L37" s="12">
        <f t="shared" si="1"/>
        <v>14333</v>
      </c>
      <c r="M37" s="11"/>
    </row>
    <row r="38" spans="1:13" ht="12.75" customHeight="1">
      <c r="A38" s="7" t="s">
        <v>39</v>
      </c>
      <c r="B38" s="8"/>
      <c r="C38" s="8"/>
      <c r="D38" s="12">
        <f>SUM('[4]11ytd'!D38,'[4]Dec02'!D38)</f>
        <v>1958</v>
      </c>
      <c r="E38" s="12"/>
      <c r="F38" s="12">
        <f>SUM('[4]11ytd'!F38,'[4]Dec02'!F38)</f>
        <v>40</v>
      </c>
      <c r="G38" s="12"/>
      <c r="H38" s="12">
        <f>SUM('[4]11ytd'!H38,'[4]Dec02'!H38)</f>
        <v>0</v>
      </c>
      <c r="I38" s="12"/>
      <c r="J38" s="12">
        <f>F38</f>
        <v>40</v>
      </c>
      <c r="K38" s="12"/>
      <c r="L38" s="12">
        <f t="shared" si="1"/>
        <v>1998</v>
      </c>
      <c r="M38" s="11"/>
    </row>
    <row r="39" spans="1:13" ht="12.75" customHeight="1">
      <c r="A39" s="7" t="s">
        <v>49</v>
      </c>
      <c r="B39" s="8"/>
      <c r="C39" s="8"/>
      <c r="D39" s="12">
        <f>SUM('[4]11ytd'!D39,'[4]Dec02'!D39)</f>
        <v>0</v>
      </c>
      <c r="E39" s="12"/>
      <c r="F39" s="12">
        <f>SUM('[4]11ytd'!F39,'[4]Dec02'!F39)</f>
        <v>0</v>
      </c>
      <c r="G39" s="12"/>
      <c r="H39" s="12">
        <f>SUM('[4]11ytd'!H39,'[4]Dec02'!H39)</f>
        <v>233703</v>
      </c>
      <c r="I39" s="12"/>
      <c r="J39" s="12">
        <f>F39+H39</f>
        <v>233703</v>
      </c>
      <c r="K39" s="12"/>
      <c r="L39" s="12">
        <f t="shared" si="1"/>
        <v>233703</v>
      </c>
      <c r="M39" s="11"/>
    </row>
    <row r="40" spans="1:13" ht="12.75" customHeight="1">
      <c r="A40" s="4" t="s">
        <v>41</v>
      </c>
      <c r="B40" s="5"/>
      <c r="C40" s="5"/>
      <c r="D40" s="10">
        <f>SUM('[4]11ytd'!D40,'[4]Dec02'!D40)</f>
        <v>12564</v>
      </c>
      <c r="E40" s="10"/>
      <c r="F40" s="10">
        <f>SUM('[4]11ytd'!F40,'[4]Dec02'!F40)</f>
        <v>823</v>
      </c>
      <c r="G40" s="10"/>
      <c r="H40" s="10">
        <f>SUM('[4]11ytd'!H40,'[4]Dec02'!H40)</f>
        <v>0</v>
      </c>
      <c r="I40" s="10"/>
      <c r="J40" s="10">
        <f>SUM('[4]11ytd'!J40,'[4]Dec02'!J40)</f>
        <v>823</v>
      </c>
      <c r="K40" s="10"/>
      <c r="L40" s="10">
        <f t="shared" si="1"/>
        <v>13387</v>
      </c>
      <c r="M40" s="11"/>
    </row>
    <row r="41" spans="1:13" ht="12.75" customHeight="1">
      <c r="A41" s="4" t="s">
        <v>42</v>
      </c>
      <c r="B41" s="5"/>
      <c r="C41" s="5"/>
      <c r="D41" s="10">
        <f>SUM('[4]11ytd'!D41,'[4]Dec02'!D41)</f>
        <v>445</v>
      </c>
      <c r="E41" s="10"/>
      <c r="F41" s="10">
        <f>SUM('[4]11ytd'!F41,'[4]Dec02'!F41)</f>
        <v>1979</v>
      </c>
      <c r="G41" s="10"/>
      <c r="H41" s="10">
        <f>SUM('[4]11ytd'!H41,'[4]Dec02'!H41)</f>
        <v>0</v>
      </c>
      <c r="I41" s="10"/>
      <c r="J41" s="10">
        <f>SUM('[4]11ytd'!J41,'[4]Dec02'!J41)</f>
        <v>1979</v>
      </c>
      <c r="K41" s="10"/>
      <c r="L41" s="10">
        <f t="shared" si="1"/>
        <v>2424</v>
      </c>
      <c r="M41" s="11"/>
    </row>
    <row r="42" spans="1:13" ht="12.75" customHeight="1">
      <c r="A42" s="4" t="s">
        <v>43</v>
      </c>
      <c r="B42" s="5"/>
      <c r="C42" s="5"/>
      <c r="D42" s="10">
        <f>SUM('[4]11ytd'!D42,'[4]Dec02'!D42)</f>
        <v>972</v>
      </c>
      <c r="E42" s="10"/>
      <c r="F42" s="10">
        <f>SUM('[4]11ytd'!F42,'[4]Dec02'!F42)</f>
        <v>2</v>
      </c>
      <c r="G42" s="10"/>
      <c r="H42" s="10">
        <f>SUM('[4]11ytd'!H42,'[4]Dec02'!H42)</f>
        <v>0</v>
      </c>
      <c r="I42" s="10"/>
      <c r="J42" s="10">
        <f>SUM('[4]11ytd'!J42,'[4]Dec02'!J42)</f>
        <v>2</v>
      </c>
      <c r="K42" s="10"/>
      <c r="L42" s="10">
        <f t="shared" si="1"/>
        <v>974</v>
      </c>
      <c r="M42" s="11"/>
    </row>
    <row r="43" spans="1:13" ht="12.75" customHeight="1">
      <c r="A43" s="4" t="s">
        <v>50</v>
      </c>
      <c r="B43" s="5"/>
      <c r="C43" s="5"/>
      <c r="D43" s="10">
        <f>SUM('[4]11ytd'!D43,'[4]Dec02'!D43)</f>
        <v>0</v>
      </c>
      <c r="E43" s="10"/>
      <c r="F43" s="10">
        <f>SUM('[4]11ytd'!F43,'[4]Dec02'!F43)</f>
        <v>0</v>
      </c>
      <c r="G43" s="10"/>
      <c r="H43" s="10">
        <f>SUM('[4]11ytd'!H43,'[4]Dec02'!H43)</f>
        <v>159091</v>
      </c>
      <c r="I43" s="10"/>
      <c r="J43" s="10">
        <f>SUM('[4]11ytd'!J43,'[4]Dec02'!J43)</f>
        <v>159091</v>
      </c>
      <c r="K43" s="10"/>
      <c r="L43" s="10">
        <f t="shared" si="1"/>
        <v>159091</v>
      </c>
      <c r="M43" s="11"/>
    </row>
    <row r="44" spans="1:13" ht="12.75" customHeight="1">
      <c r="A44" s="4" t="s">
        <v>45</v>
      </c>
      <c r="B44" s="5"/>
      <c r="C44" s="5"/>
      <c r="D44" s="10">
        <f>SUM('[4]11ytd'!D44,'[4]Dec02'!D44)</f>
        <v>2728</v>
      </c>
      <c r="E44" s="10"/>
      <c r="F44" s="10">
        <f>SUM('[4]11ytd'!F44,'[4]Dec02'!F44)</f>
        <v>302</v>
      </c>
      <c r="G44" s="10"/>
      <c r="H44" s="10">
        <f>SUM('[4]11ytd'!H44,'[4]Dec02'!H44)</f>
        <v>0</v>
      </c>
      <c r="I44" s="10"/>
      <c r="J44" s="10">
        <f>SUM('[4]11ytd'!J44,'[4]Dec02'!J44)</f>
        <v>302</v>
      </c>
      <c r="K44" s="10"/>
      <c r="L44" s="10">
        <f t="shared" si="1"/>
        <v>3030</v>
      </c>
      <c r="M44" s="11"/>
    </row>
    <row r="45" spans="1:13" ht="12.75" customHeight="1">
      <c r="A45" s="8"/>
      <c r="B45" s="8"/>
      <c r="C45" s="8"/>
      <c r="D45" s="12"/>
      <c r="E45" s="12"/>
      <c r="F45" s="12"/>
      <c r="G45" s="12"/>
      <c r="H45" s="12"/>
      <c r="I45" s="12"/>
      <c r="J45" s="12"/>
      <c r="K45" s="12"/>
      <c r="L45" s="12"/>
      <c r="M45" s="11"/>
    </row>
    <row r="46" spans="1:13" ht="12.75" customHeight="1">
      <c r="A46" s="4" t="s">
        <v>46</v>
      </c>
      <c r="B46" s="5"/>
      <c r="C46" s="5"/>
      <c r="D46" s="10">
        <f>SUM(D7+D11+D16)</f>
        <v>1402894</v>
      </c>
      <c r="E46" s="10"/>
      <c r="F46" s="10">
        <f>SUM(F7+F11+F16)</f>
        <v>200965</v>
      </c>
      <c r="G46" s="10"/>
      <c r="H46" s="10">
        <f>SUM(H7+H11+H16)</f>
        <v>2802112</v>
      </c>
      <c r="I46" s="10"/>
      <c r="J46" s="10">
        <f>SUM(J7+J11+J16)</f>
        <v>3003077</v>
      </c>
      <c r="K46" s="10"/>
      <c r="L46" s="10">
        <f>SUM(L7+L11+L16)</f>
        <v>4405971</v>
      </c>
      <c r="M46" s="11"/>
    </row>
    <row r="47" spans="1:13" ht="12.75" customHeight="1">
      <c r="A47" s="14">
        <f ca="1">NOW()</f>
        <v>42136.75317094907</v>
      </c>
      <c r="B47" s="8"/>
      <c r="C47" s="8"/>
      <c r="D47" s="12"/>
      <c r="E47" s="12"/>
      <c r="F47" s="12"/>
      <c r="G47" s="12"/>
      <c r="H47" s="12"/>
      <c r="I47" s="12"/>
      <c r="J47" s="12"/>
      <c r="K47" s="12"/>
      <c r="L47" s="12"/>
      <c r="M47" s="11"/>
    </row>
    <row r="48" spans="1:12" ht="12.75" customHeight="1">
      <c r="A48" s="7"/>
      <c r="B48" s="7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ht="12.75" customHeight="1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ht="12.75" customHeight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">
      <selection activeCell="H20" sqref="H20"/>
    </sheetView>
  </sheetViews>
  <sheetFormatPr defaultColWidth="9.625" defaultRowHeight="12.75"/>
  <cols>
    <col min="1" max="1" width="9.625" style="0" customWidth="1"/>
    <col min="2" max="2" width="7.625" style="0" customWidth="1"/>
    <col min="3" max="3" width="1.625" style="0" customWidth="1"/>
    <col min="4" max="4" width="10.625" style="0" customWidth="1"/>
    <col min="5" max="5" width="1.625" style="0" customWidth="1"/>
    <col min="6" max="6" width="9.75390625" style="0" customWidth="1"/>
    <col min="7" max="7" width="1.625" style="0" customWidth="1"/>
    <col min="8" max="8" width="10.625" style="0" customWidth="1"/>
    <col min="9" max="9" width="1.625" style="0" customWidth="1"/>
    <col min="10" max="10" width="11.625" style="0" customWidth="1"/>
    <col min="11" max="11" width="1.625" style="0" customWidth="1"/>
    <col min="12" max="12" width="11.625" style="0" customWidth="1"/>
    <col min="13" max="13" width="7.625" style="0" customWidth="1"/>
  </cols>
  <sheetData>
    <row r="1" spans="1:13" ht="15.7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 customHeight="1">
      <c r="A2" s="3" t="s">
        <v>48</v>
      </c>
      <c r="B2" s="1"/>
      <c r="C2" s="1"/>
      <c r="D2" s="1"/>
      <c r="E2" s="1"/>
      <c r="F2" s="2"/>
      <c r="G2" s="1"/>
      <c r="H2" s="1"/>
      <c r="I2" s="1"/>
      <c r="J2" s="1"/>
      <c r="K2" s="1"/>
      <c r="L2" s="1"/>
      <c r="M2" s="1"/>
    </row>
    <row r="3" ht="12.75" customHeight="1"/>
    <row r="4" spans="1:12" ht="12.75" customHeight="1">
      <c r="A4" s="4" t="s">
        <v>2</v>
      </c>
      <c r="B4" s="5"/>
      <c r="C4" s="5"/>
      <c r="D4" s="6" t="s">
        <v>3</v>
      </c>
      <c r="E4" s="5"/>
      <c r="F4" s="6" t="s">
        <v>4</v>
      </c>
      <c r="G4" s="5"/>
      <c r="H4" s="4" t="s">
        <v>5</v>
      </c>
      <c r="I4" s="5"/>
      <c r="J4" s="6" t="s">
        <v>6</v>
      </c>
      <c r="K4" s="5"/>
      <c r="L4" s="6" t="s">
        <v>7</v>
      </c>
    </row>
    <row r="5" spans="1:12" ht="12.75" customHeight="1">
      <c r="A5" s="4" t="s">
        <v>8</v>
      </c>
      <c r="B5" s="5"/>
      <c r="C5" s="5"/>
      <c r="D5" s="6" t="s">
        <v>9</v>
      </c>
      <c r="E5" s="5"/>
      <c r="F5" s="6" t="s">
        <v>10</v>
      </c>
      <c r="G5" s="5"/>
      <c r="H5" s="4" t="s">
        <v>9</v>
      </c>
      <c r="I5" s="5"/>
      <c r="J5" s="6" t="s">
        <v>9</v>
      </c>
      <c r="K5" s="5"/>
      <c r="L5" s="6" t="s">
        <v>9</v>
      </c>
    </row>
    <row r="6" spans="1:12" ht="12.75" customHeight="1">
      <c r="A6" s="7"/>
      <c r="B6" s="8"/>
      <c r="C6" s="8"/>
      <c r="D6" s="9"/>
      <c r="E6" s="8"/>
      <c r="F6" s="9"/>
      <c r="G6" s="8"/>
      <c r="H6" s="7"/>
      <c r="I6" s="8"/>
      <c r="J6" s="9"/>
      <c r="K6" s="8"/>
      <c r="L6" s="9"/>
    </row>
    <row r="7" spans="1:13" ht="12.75" customHeight="1">
      <c r="A7" s="4" t="s">
        <v>11</v>
      </c>
      <c r="B7" s="5"/>
      <c r="C7" s="5"/>
      <c r="D7" s="10">
        <f>SUM(D8+D9)</f>
        <v>960130</v>
      </c>
      <c r="E7" s="10"/>
      <c r="F7" s="10">
        <f>SUM(F8+F9)</f>
        <v>5181</v>
      </c>
      <c r="G7" s="10"/>
      <c r="H7" s="10">
        <f>SUM(H8+H9)</f>
        <v>1746540</v>
      </c>
      <c r="I7" s="10"/>
      <c r="J7" s="10">
        <f>F7+H7</f>
        <v>1751721</v>
      </c>
      <c r="K7" s="10"/>
      <c r="L7" s="10">
        <f>SUM(D7+J7)</f>
        <v>2711851</v>
      </c>
      <c r="M7" s="11"/>
    </row>
    <row r="8" spans="1:13" ht="12.75" customHeight="1">
      <c r="A8" s="7" t="s">
        <v>12</v>
      </c>
      <c r="B8" s="8"/>
      <c r="C8" s="8"/>
      <c r="D8" s="12">
        <f>SUM('[6]11ytd'!D8,'[6]Dec01'!D8)</f>
        <v>945215</v>
      </c>
      <c r="E8" s="12"/>
      <c r="F8" s="12">
        <f>SUM('[6]11ytd'!F8,'[6]Dec01'!F8)</f>
        <v>5181</v>
      </c>
      <c r="G8" s="12"/>
      <c r="H8" s="12">
        <f>SUM('[6]11ytd'!H8,'[6]Dec01'!H8)</f>
        <v>1746540</v>
      </c>
      <c r="I8" s="12"/>
      <c r="J8" s="10">
        <f>F8+H8</f>
        <v>1751721</v>
      </c>
      <c r="K8" s="12"/>
      <c r="L8" s="10">
        <f>SUM(D8+J8)</f>
        <v>2696936</v>
      </c>
      <c r="M8" s="11"/>
    </row>
    <row r="9" spans="1:13" ht="12.75" customHeight="1">
      <c r="A9" s="7" t="s">
        <v>13</v>
      </c>
      <c r="B9" s="8"/>
      <c r="C9" s="8"/>
      <c r="D9" s="12">
        <f>SUM('[6]11ytd'!D9,'[6]Dec01'!D9)</f>
        <v>14915</v>
      </c>
      <c r="E9" s="12"/>
      <c r="F9" s="12">
        <f>SUM('[6]11ytd'!F9,'[6]Dec01'!F9)</f>
        <v>0</v>
      </c>
      <c r="G9" s="12"/>
      <c r="H9" s="12">
        <f>SUM('[6]11ytd'!H9,'[6]Dec01'!H9)</f>
        <v>0</v>
      </c>
      <c r="I9" s="12"/>
      <c r="J9" s="12"/>
      <c r="K9" s="12"/>
      <c r="L9" s="10">
        <f>SUM(D9+J9)</f>
        <v>14915</v>
      </c>
      <c r="M9" s="11"/>
    </row>
    <row r="10" spans="1:13" ht="12.75" customHeight="1">
      <c r="A10" s="8"/>
      <c r="B10" s="8"/>
      <c r="C10" s="8"/>
      <c r="D10" s="12"/>
      <c r="E10" s="12"/>
      <c r="F10" s="12"/>
      <c r="G10" s="12"/>
      <c r="H10" s="12"/>
      <c r="I10" s="12"/>
      <c r="J10" s="12"/>
      <c r="K10" s="12"/>
      <c r="L10" s="12"/>
      <c r="M10" s="11"/>
    </row>
    <row r="11" spans="1:13" ht="12.75" customHeight="1">
      <c r="A11" s="4" t="s">
        <v>14</v>
      </c>
      <c r="B11" s="5"/>
      <c r="C11" s="5"/>
      <c r="D11" s="10">
        <f>SUM(D12:D14)</f>
        <v>286528</v>
      </c>
      <c r="E11" s="10"/>
      <c r="F11" s="10">
        <f>SUM(F12:F14)</f>
        <v>136395</v>
      </c>
      <c r="G11" s="10"/>
      <c r="H11" s="10">
        <f>SUM(H12:H14)</f>
        <v>210709</v>
      </c>
      <c r="I11" s="10"/>
      <c r="J11" s="10">
        <f>SUM(J12:J14)</f>
        <v>347104</v>
      </c>
      <c r="K11" s="10"/>
      <c r="L11" s="10">
        <f>SUM(L12:L14)</f>
        <v>633632</v>
      </c>
      <c r="M11" s="11"/>
    </row>
    <row r="12" spans="1:13" ht="12.75" customHeight="1">
      <c r="A12" s="7" t="s">
        <v>15</v>
      </c>
      <c r="B12" s="8"/>
      <c r="C12" s="8"/>
      <c r="D12" s="12">
        <f>SUM('[6]11ytd'!D12,'[6]Dec01'!D12)</f>
        <v>286513</v>
      </c>
      <c r="E12" s="12"/>
      <c r="F12" s="12">
        <f>SUM('[6]11ytd'!F12,'[6]Dec01'!F12)</f>
        <v>110117</v>
      </c>
      <c r="G12" s="12"/>
      <c r="H12" s="12">
        <f>SUM('[6]11ytd'!H12,'[6]Dec01'!H12)</f>
        <v>210709</v>
      </c>
      <c r="I12" s="12"/>
      <c r="J12" s="12">
        <f>F12+H12</f>
        <v>320826</v>
      </c>
      <c r="K12" s="12"/>
      <c r="L12" s="12">
        <f>SUM(D12+J12)</f>
        <v>607339</v>
      </c>
      <c r="M12" s="11"/>
    </row>
    <row r="13" spans="1:13" ht="12.75" customHeight="1">
      <c r="A13" s="7" t="s">
        <v>16</v>
      </c>
      <c r="B13" s="8"/>
      <c r="C13" s="8"/>
      <c r="D13" s="12">
        <f>SUM('[6]11ytd'!D13,'[6]Dec01'!D13)</f>
        <v>0</v>
      </c>
      <c r="E13" s="12"/>
      <c r="F13" s="12">
        <f>SUM('[6]11ytd'!F13,'[6]Dec01'!F13)</f>
        <v>10107</v>
      </c>
      <c r="G13" s="12"/>
      <c r="H13" s="12">
        <f>SUM('[6]11ytd'!H13,'[6]Dec01'!H13)</f>
        <v>0</v>
      </c>
      <c r="I13" s="12"/>
      <c r="J13" s="12">
        <f>F13+H13</f>
        <v>10107</v>
      </c>
      <c r="K13" s="12"/>
      <c r="L13" s="10">
        <f>SUM(D13+J13)</f>
        <v>10107</v>
      </c>
      <c r="M13" s="11"/>
    </row>
    <row r="14" spans="1:13" ht="12.75" customHeight="1">
      <c r="A14" s="7" t="s">
        <v>17</v>
      </c>
      <c r="B14" s="8"/>
      <c r="C14" s="8"/>
      <c r="D14" s="12">
        <f>SUM('[6]11ytd'!D14,'[6]Dec01'!D14)</f>
        <v>15</v>
      </c>
      <c r="E14" s="12"/>
      <c r="F14" s="12">
        <f>SUM('[6]11ytd'!F14,'[6]Dec01'!F14)</f>
        <v>16171</v>
      </c>
      <c r="G14" s="12"/>
      <c r="H14" s="12">
        <f>SUM('[6]11ytd'!H14,'[6]Dec01'!H14)</f>
        <v>0</v>
      </c>
      <c r="I14" s="12"/>
      <c r="J14" s="12">
        <f>F14+H14</f>
        <v>16171</v>
      </c>
      <c r="K14" s="12"/>
      <c r="L14" s="12">
        <f>SUM(D14+J14)</f>
        <v>16186</v>
      </c>
      <c r="M14" s="11"/>
    </row>
    <row r="15" spans="1:13" ht="12.75" customHeight="1">
      <c r="A15" s="8"/>
      <c r="B15" s="8"/>
      <c r="C15" s="8"/>
      <c r="D15" s="12"/>
      <c r="E15" s="12"/>
      <c r="F15" s="12"/>
      <c r="G15" s="12"/>
      <c r="H15" s="12"/>
      <c r="I15" s="12"/>
      <c r="J15" s="12"/>
      <c r="K15" s="12"/>
      <c r="L15" s="12"/>
      <c r="M15" s="11"/>
    </row>
    <row r="16" spans="1:13" ht="12.75" customHeight="1">
      <c r="A16" s="4" t="s">
        <v>18</v>
      </c>
      <c r="B16" s="5"/>
      <c r="C16" s="5"/>
      <c r="D16" s="10">
        <f>SUM(D18+D23+D27+D32+D33+D34+D35+D40+D41+D42+D44)</f>
        <v>181551</v>
      </c>
      <c r="E16" s="10"/>
      <c r="F16" s="10">
        <f>SUM(F18+F23+F27+F32+F33+F34+F35+F40+F41+F42+F44)</f>
        <v>61298</v>
      </c>
      <c r="G16" s="10"/>
      <c r="H16" s="10">
        <f>SUM(H18+H23+H27+H32+H33+H34+H35+H40+H41+H42+H43+H44)</f>
        <v>594424</v>
      </c>
      <c r="I16" s="10"/>
      <c r="J16" s="10">
        <f>SUM(J18+J23+J27+J32+J33+J34+J35+J40+J41+J42+J43+J44)</f>
        <v>655722</v>
      </c>
      <c r="K16" s="10"/>
      <c r="L16" s="10">
        <f>SUM(D16+J16)</f>
        <v>837273</v>
      </c>
      <c r="M16" s="11"/>
    </row>
    <row r="17" spans="1:13" ht="12.75" customHeight="1">
      <c r="A17" s="8"/>
      <c r="B17" s="8"/>
      <c r="C17" s="8"/>
      <c r="D17" s="12"/>
      <c r="E17" s="12"/>
      <c r="F17" s="12"/>
      <c r="G17" s="12"/>
      <c r="H17" s="12"/>
      <c r="I17" s="12"/>
      <c r="J17" s="12"/>
      <c r="K17" s="12"/>
      <c r="L17" s="12"/>
      <c r="M17" s="11"/>
    </row>
    <row r="18" spans="1:13" ht="12.75" customHeight="1">
      <c r="A18" s="4" t="s">
        <v>19</v>
      </c>
      <c r="B18" s="5"/>
      <c r="C18" s="5"/>
      <c r="D18" s="10">
        <f>SUM('[6]11ytd'!D18,'[6]Dec01'!D18)</f>
        <v>90353</v>
      </c>
      <c r="E18" s="10"/>
      <c r="F18" s="10">
        <f>SUM('[6]11ytd'!F18,'[6]Dec01'!F18)</f>
        <v>8083</v>
      </c>
      <c r="G18" s="10"/>
      <c r="H18" s="10">
        <f>SUM('[6]11ytd'!H18,'[6]Dec01'!H18)</f>
        <v>133424</v>
      </c>
      <c r="I18" s="10"/>
      <c r="J18" s="10">
        <f>SUM('[6]11ytd'!J18,'[6]Dec01'!J18)</f>
        <v>141507</v>
      </c>
      <c r="K18" s="10"/>
      <c r="L18" s="10">
        <f>SUM(L19:L22)</f>
        <v>231858</v>
      </c>
      <c r="M18" s="11"/>
    </row>
    <row r="19" spans="1:13" ht="12.75" customHeight="1">
      <c r="A19" s="7" t="s">
        <v>20</v>
      </c>
      <c r="B19" s="5"/>
      <c r="C19" s="5"/>
      <c r="D19" s="10"/>
      <c r="E19" s="10"/>
      <c r="F19" s="12">
        <v>2</v>
      </c>
      <c r="G19" s="10"/>
      <c r="H19" s="12">
        <f>SUM('[6]11ytd'!H19,'[6]Dec01'!H19)</f>
        <v>133424</v>
      </c>
      <c r="I19" s="10"/>
      <c r="J19" s="12">
        <f>H19</f>
        <v>133424</v>
      </c>
      <c r="K19" s="10"/>
      <c r="L19" s="12">
        <f aca="true" t="shared" si="0" ref="L19:L26">SUM(D19+J19)</f>
        <v>133424</v>
      </c>
      <c r="M19" s="11"/>
    </row>
    <row r="20" spans="1:13" ht="12.75" customHeight="1">
      <c r="A20" s="7" t="s">
        <v>21</v>
      </c>
      <c r="B20" s="8"/>
      <c r="C20" s="8"/>
      <c r="D20" s="12">
        <f>SUM('[6]11ytd'!D20,'[6]Dec01'!D20)</f>
        <v>61762</v>
      </c>
      <c r="E20" s="12"/>
      <c r="F20" s="12">
        <f>SUM('[6]11ytd'!F20,'[6]Dec01'!F20)</f>
        <v>1522</v>
      </c>
      <c r="G20" s="12"/>
      <c r="H20" s="12">
        <f>SUM('[6]11ytd'!H20,'[6]Dec01'!H20)</f>
        <v>0</v>
      </c>
      <c r="I20" s="12"/>
      <c r="J20" s="12">
        <f>F20</f>
        <v>1522</v>
      </c>
      <c r="K20" s="12"/>
      <c r="L20" s="12">
        <f t="shared" si="0"/>
        <v>63284</v>
      </c>
      <c r="M20" s="11"/>
    </row>
    <row r="21" spans="1:13" ht="12.75" customHeight="1">
      <c r="A21" s="7" t="s">
        <v>22</v>
      </c>
      <c r="B21" s="8"/>
      <c r="C21" s="8"/>
      <c r="D21" s="12">
        <f>SUM('[6]11ytd'!D21,'[6]Dec01'!D21)</f>
        <v>23066</v>
      </c>
      <c r="E21" s="12"/>
      <c r="F21" s="12">
        <f>SUM('[6]11ytd'!F21,'[6]Dec01'!F21)</f>
        <v>595</v>
      </c>
      <c r="G21" s="12"/>
      <c r="H21" s="12">
        <f>SUM('[6]11ytd'!H21,'[6]Dec01'!H21)</f>
        <v>0</v>
      </c>
      <c r="I21" s="12"/>
      <c r="J21" s="12">
        <f>F21</f>
        <v>595</v>
      </c>
      <c r="K21" s="12"/>
      <c r="L21" s="12">
        <f t="shared" si="0"/>
        <v>23661</v>
      </c>
      <c r="M21" s="11"/>
    </row>
    <row r="22" spans="1:13" ht="12.75" customHeight="1">
      <c r="A22" s="7" t="s">
        <v>23</v>
      </c>
      <c r="B22" s="8"/>
      <c r="C22" s="8"/>
      <c r="D22" s="12">
        <f>SUM('[6]11ytd'!D22,'[6]Dec01'!D22)</f>
        <v>5525</v>
      </c>
      <c r="E22" s="12"/>
      <c r="F22" s="12">
        <f>SUM('[6]11ytd'!F22,'[6]Dec01'!F22)</f>
        <v>5964</v>
      </c>
      <c r="G22" s="12"/>
      <c r="H22" s="12">
        <f>SUM('[6]11ytd'!H22,'[6]Dec01'!H22)</f>
        <v>0</v>
      </c>
      <c r="I22" s="12"/>
      <c r="J22" s="12">
        <f>F22</f>
        <v>5964</v>
      </c>
      <c r="K22" s="12"/>
      <c r="L22" s="12">
        <f t="shared" si="0"/>
        <v>11489</v>
      </c>
      <c r="M22" s="11"/>
    </row>
    <row r="23" spans="1:13" ht="12.75" customHeight="1">
      <c r="A23" s="4" t="s">
        <v>24</v>
      </c>
      <c r="B23" s="5"/>
      <c r="C23" s="5"/>
      <c r="D23" s="10">
        <f>SUM('[6]11ytd'!D23,'[6]Dec01'!D23)</f>
        <v>9051</v>
      </c>
      <c r="E23" s="10"/>
      <c r="F23" s="10">
        <f>SUM('[6]11ytd'!F23,'[6]Dec01'!F23)</f>
        <v>467</v>
      </c>
      <c r="G23" s="10"/>
      <c r="H23" s="10">
        <f>SUM(H24:H26)</f>
        <v>0</v>
      </c>
      <c r="I23" s="10"/>
      <c r="J23" s="10">
        <f>SUM('[6]11ytd'!J23,'[6]Dec01'!J23)</f>
        <v>467</v>
      </c>
      <c r="K23" s="10"/>
      <c r="L23" s="10">
        <f t="shared" si="0"/>
        <v>9518</v>
      </c>
      <c r="M23" s="11"/>
    </row>
    <row r="24" spans="1:13" ht="12.75" customHeight="1">
      <c r="A24" s="7" t="s">
        <v>25</v>
      </c>
      <c r="B24" s="8"/>
      <c r="C24" s="8"/>
      <c r="D24" s="12">
        <f>SUM('[6]11ytd'!D24,'[6]Dec01'!D24)</f>
        <v>5503</v>
      </c>
      <c r="E24" s="12"/>
      <c r="F24" s="12">
        <f>SUM('[6]11ytd'!F24,'[6]Dec01'!F24)</f>
        <v>63</v>
      </c>
      <c r="G24" s="12"/>
      <c r="H24" s="12">
        <f>SUM('[6]11ytd'!H24,'[6]Dec01'!H24)</f>
        <v>0</v>
      </c>
      <c r="I24" s="12"/>
      <c r="J24" s="12">
        <f>F24</f>
        <v>63</v>
      </c>
      <c r="K24" s="12"/>
      <c r="L24" s="12">
        <f t="shared" si="0"/>
        <v>5566</v>
      </c>
      <c r="M24" s="11"/>
    </row>
    <row r="25" spans="1:13" ht="12.75" customHeight="1">
      <c r="A25" s="7" t="s">
        <v>26</v>
      </c>
      <c r="B25" s="8"/>
      <c r="C25" s="8"/>
      <c r="D25" s="12">
        <f>SUM('[6]11ytd'!D25,'[6]Dec01'!D25)</f>
        <v>533</v>
      </c>
      <c r="E25" s="12"/>
      <c r="F25" s="12">
        <f>SUM('[6]11ytd'!F25,'[6]Dec01'!F25)</f>
        <v>8</v>
      </c>
      <c r="G25" s="12"/>
      <c r="H25" s="12">
        <f>SUM('[6]11ytd'!H25,'[6]Dec01'!H25)</f>
        <v>0</v>
      </c>
      <c r="I25" s="12"/>
      <c r="J25" s="12">
        <f>F25</f>
        <v>8</v>
      </c>
      <c r="K25" s="12"/>
      <c r="L25" s="12">
        <f t="shared" si="0"/>
        <v>541</v>
      </c>
      <c r="M25" s="11"/>
    </row>
    <row r="26" spans="1:13" ht="12.75" customHeight="1">
      <c r="A26" s="7" t="s">
        <v>27</v>
      </c>
      <c r="B26" s="8"/>
      <c r="C26" s="8"/>
      <c r="D26" s="12">
        <f>SUM('[6]11ytd'!D26,'[6]Dec01'!D26)</f>
        <v>3015</v>
      </c>
      <c r="E26" s="12"/>
      <c r="F26" s="12">
        <f>SUM('[6]11ytd'!F26,'[6]Dec01'!F26)</f>
        <v>396</v>
      </c>
      <c r="G26" s="12"/>
      <c r="H26" s="12">
        <f>SUM('[6]11ytd'!H26,'[6]Dec01'!H26)</f>
        <v>0</v>
      </c>
      <c r="I26" s="12"/>
      <c r="J26" s="12">
        <f>F26</f>
        <v>396</v>
      </c>
      <c r="K26" s="12"/>
      <c r="L26" s="12">
        <f t="shared" si="0"/>
        <v>3411</v>
      </c>
      <c r="M26" s="11"/>
    </row>
    <row r="27" spans="1:13" ht="12.75" customHeight="1">
      <c r="A27" s="4" t="s">
        <v>28</v>
      </c>
      <c r="B27" s="5"/>
      <c r="C27" s="5"/>
      <c r="D27" s="10">
        <f>SUM('[6]11ytd'!D27,'[6]Dec01'!D27)</f>
        <v>9807</v>
      </c>
      <c r="E27" s="10"/>
      <c r="F27" s="10">
        <f>SUM('[6]11ytd'!F27,'[6]Dec01'!F27)</f>
        <v>5459</v>
      </c>
      <c r="G27" s="10"/>
      <c r="H27" s="10">
        <f>SUM('[6]11ytd'!H27,'[6]Dec01'!H27)</f>
        <v>118121</v>
      </c>
      <c r="I27" s="10"/>
      <c r="J27" s="10">
        <f>SUM('[6]11ytd'!J27,'[6]Dec01'!J27)</f>
        <v>123580</v>
      </c>
      <c r="K27" s="10"/>
      <c r="L27" s="10">
        <f>SUM(L28:L31)</f>
        <v>133387</v>
      </c>
      <c r="M27" s="11"/>
    </row>
    <row r="28" spans="1:13" ht="12.75" customHeight="1">
      <c r="A28" s="7" t="s">
        <v>29</v>
      </c>
      <c r="B28" s="8"/>
      <c r="C28" s="8"/>
      <c r="D28" s="12">
        <f>SUM('[6]11ytd'!D28,'[6]Dec01'!D28)</f>
        <v>4677</v>
      </c>
      <c r="E28" s="12"/>
      <c r="F28" s="12">
        <f>SUM('[6]11ytd'!F28,'[6]Dec01'!F28)</f>
        <v>4020</v>
      </c>
      <c r="G28" s="12"/>
      <c r="H28" s="12">
        <f>SUM('[6]11ytd'!H28,'[6]Dec01'!H28)</f>
        <v>0</v>
      </c>
      <c r="I28" s="12"/>
      <c r="J28" s="12">
        <f>F28</f>
        <v>4020</v>
      </c>
      <c r="K28" s="12"/>
      <c r="L28" s="12">
        <f aca="true" t="shared" si="1" ref="L28:L44">SUM(D28+J28)</f>
        <v>8697</v>
      </c>
      <c r="M28" s="11"/>
    </row>
    <row r="29" spans="1:13" ht="12.75" customHeight="1">
      <c r="A29" s="7" t="s">
        <v>30</v>
      </c>
      <c r="B29" s="8"/>
      <c r="C29" s="8"/>
      <c r="D29" s="12">
        <f>SUM('[6]11ytd'!D29,'[6]Dec01'!D29)</f>
        <v>5130</v>
      </c>
      <c r="E29" s="12"/>
      <c r="F29" s="12">
        <f>SUM('[6]11ytd'!F29,'[6]Dec01'!F29)</f>
        <v>1439</v>
      </c>
      <c r="G29" s="12"/>
      <c r="H29" s="12">
        <f>SUM('[6]11ytd'!H29,'[6]Dec01'!H29)</f>
        <v>0</v>
      </c>
      <c r="I29" s="12"/>
      <c r="J29" s="12">
        <f>F29</f>
        <v>1439</v>
      </c>
      <c r="K29" s="12"/>
      <c r="L29" s="12">
        <f t="shared" si="1"/>
        <v>6569</v>
      </c>
      <c r="M29" s="11"/>
    </row>
    <row r="30" spans="1:13" ht="12.75" customHeight="1">
      <c r="A30" s="7" t="s">
        <v>31</v>
      </c>
      <c r="B30" s="8"/>
      <c r="C30" s="8"/>
      <c r="D30" s="12">
        <f>SUM('[6]11ytd'!D30,'[6]Dec01'!D30)</f>
        <v>0</v>
      </c>
      <c r="E30" s="12"/>
      <c r="F30" s="12">
        <f>SUM('[6]11ytd'!F30,'[6]Dec01'!F30)</f>
        <v>0</v>
      </c>
      <c r="G30" s="12"/>
      <c r="H30" s="12">
        <f>SUM('[6]11ytd'!H30,'[6]Dec01'!H30)</f>
        <v>106855</v>
      </c>
      <c r="I30" s="12"/>
      <c r="J30" s="12">
        <f>H30</f>
        <v>106855</v>
      </c>
      <c r="K30" s="12"/>
      <c r="L30" s="12">
        <f t="shared" si="1"/>
        <v>106855</v>
      </c>
      <c r="M30" s="11"/>
    </row>
    <row r="31" spans="1:13" ht="12.75" customHeight="1">
      <c r="A31" s="7" t="s">
        <v>32</v>
      </c>
      <c r="B31" s="8"/>
      <c r="C31" s="8"/>
      <c r="D31" s="12">
        <f>SUM('[6]11ytd'!D31,'[6]Dec01'!D31)</f>
        <v>0</v>
      </c>
      <c r="E31" s="12"/>
      <c r="F31" s="12">
        <f>SUM('[6]11ytd'!F31,'[6]Dec01'!F31)</f>
        <v>0</v>
      </c>
      <c r="G31" s="12"/>
      <c r="H31" s="12">
        <f>SUM('[6]11ytd'!H31,'[6]Dec01'!H31)</f>
        <v>11266</v>
      </c>
      <c r="I31" s="12"/>
      <c r="J31" s="12">
        <f>H31</f>
        <v>11266</v>
      </c>
      <c r="K31" s="12"/>
      <c r="L31" s="12">
        <f t="shared" si="1"/>
        <v>11266</v>
      </c>
      <c r="M31" s="11"/>
    </row>
    <row r="32" spans="1:13" ht="12.75" customHeight="1">
      <c r="A32" s="4" t="s">
        <v>33</v>
      </c>
      <c r="B32" s="5"/>
      <c r="C32" s="5"/>
      <c r="D32" s="10">
        <f>SUM('[6]11ytd'!D32,'[6]Dec01'!D32)</f>
        <v>12698</v>
      </c>
      <c r="E32" s="10"/>
      <c r="F32" s="10">
        <f>SUM('[6]11ytd'!F32,'[6]Dec01'!F32)</f>
        <v>35661</v>
      </c>
      <c r="G32" s="10"/>
      <c r="H32" s="10">
        <f>SUM('[6]11ytd'!H32,'[6]Dec01'!H32)</f>
        <v>1485</v>
      </c>
      <c r="I32" s="10"/>
      <c r="J32" s="10">
        <f>SUM('[6]11ytd'!J32,'[6]Dec01'!J32)</f>
        <v>37146</v>
      </c>
      <c r="K32" s="10"/>
      <c r="L32" s="10">
        <f t="shared" si="1"/>
        <v>49844</v>
      </c>
      <c r="M32" s="11"/>
    </row>
    <row r="33" spans="1:13" ht="12.75" customHeight="1">
      <c r="A33" s="4" t="s">
        <v>34</v>
      </c>
      <c r="B33" s="5"/>
      <c r="C33" s="5"/>
      <c r="D33" s="10">
        <f>SUM('[6]11ytd'!D33,'[6]Dec01'!D33)</f>
        <v>3206</v>
      </c>
      <c r="E33" s="10"/>
      <c r="F33" s="10">
        <f>SUM('[6]11ytd'!F33,'[6]Dec01'!F33)</f>
        <v>8788</v>
      </c>
      <c r="G33" s="10"/>
      <c r="H33" s="10">
        <f>SUM('[6]11ytd'!H33,'[6]Dec01'!H33)</f>
        <v>0</v>
      </c>
      <c r="I33" s="10"/>
      <c r="J33" s="10">
        <f>SUM('[6]11ytd'!J33,'[6]Dec01'!J33)</f>
        <v>8788</v>
      </c>
      <c r="K33" s="10"/>
      <c r="L33" s="10">
        <f t="shared" si="1"/>
        <v>11994</v>
      </c>
      <c r="M33" s="11"/>
    </row>
    <row r="34" spans="1:13" ht="12.75" customHeight="1">
      <c r="A34" s="4" t="s">
        <v>35</v>
      </c>
      <c r="B34" s="5"/>
      <c r="C34" s="5"/>
      <c r="D34" s="10">
        <f>SUM('[6]11ytd'!D34,'[6]Dec01'!D34)</f>
        <v>1706</v>
      </c>
      <c r="E34" s="10"/>
      <c r="F34" s="10">
        <f>SUM('[6]11ytd'!F34,'[6]Dec01'!F34)</f>
        <v>0</v>
      </c>
      <c r="G34" s="10"/>
      <c r="H34" s="10">
        <f>SUM('[6]11ytd'!H34,'[6]Dec01'!H34)</f>
        <v>0</v>
      </c>
      <c r="I34" s="10"/>
      <c r="J34" s="10">
        <f>SUM('[6]11ytd'!J34,'[6]Dec01'!J34)</f>
        <v>0</v>
      </c>
      <c r="K34" s="10"/>
      <c r="L34" s="10">
        <f t="shared" si="1"/>
        <v>1706</v>
      </c>
      <c r="M34" s="11"/>
    </row>
    <row r="35" spans="1:13" ht="12.75" customHeight="1">
      <c r="A35" s="4" t="s">
        <v>36</v>
      </c>
      <c r="B35" s="5"/>
      <c r="C35" s="5"/>
      <c r="D35" s="10">
        <f>SUM('[6]11ytd'!D35,'[6]Dec01'!D35)</f>
        <v>31532</v>
      </c>
      <c r="E35" s="10"/>
      <c r="F35" s="10">
        <f>SUM('[6]11ytd'!F35,'[6]Dec01'!F35)</f>
        <v>574</v>
      </c>
      <c r="G35" s="10"/>
      <c r="H35" s="10">
        <f>SUM('[6]11ytd'!H35,'[6]Dec01'!H35)</f>
        <v>198478</v>
      </c>
      <c r="I35" s="10"/>
      <c r="J35" s="10">
        <f>SUM('[6]11ytd'!J35,'[6]Dec01'!J35)</f>
        <v>199052</v>
      </c>
      <c r="K35" s="10"/>
      <c r="L35" s="10">
        <f t="shared" si="1"/>
        <v>230584</v>
      </c>
      <c r="M35" s="11"/>
    </row>
    <row r="36" spans="1:13" ht="12.75" customHeight="1">
      <c r="A36" s="7" t="s">
        <v>37</v>
      </c>
      <c r="B36" s="8"/>
      <c r="C36" s="8"/>
      <c r="D36" s="12">
        <f>SUM('[6]11ytd'!D36,'[6]Dec01'!D36)</f>
        <v>9868</v>
      </c>
      <c r="E36" s="12"/>
      <c r="F36" s="12">
        <f>SUM('[6]11ytd'!F36,'[6]Dec01'!F36)</f>
        <v>20</v>
      </c>
      <c r="G36" s="12"/>
      <c r="H36" s="12">
        <f>SUM('[6]11ytd'!H36,'[6]Dec01'!H36)</f>
        <v>0</v>
      </c>
      <c r="I36" s="12"/>
      <c r="J36" s="12">
        <f>F36</f>
        <v>20</v>
      </c>
      <c r="K36" s="12"/>
      <c r="L36" s="12">
        <f t="shared" si="1"/>
        <v>9888</v>
      </c>
      <c r="M36" s="11"/>
    </row>
    <row r="37" spans="1:13" ht="12.75" customHeight="1">
      <c r="A37" s="7" t="s">
        <v>38</v>
      </c>
      <c r="B37" s="8"/>
      <c r="C37" s="8"/>
      <c r="D37" s="12">
        <f>SUM('[6]11ytd'!D37,'[6]Dec01'!D37)</f>
        <v>16860</v>
      </c>
      <c r="E37" s="12"/>
      <c r="F37" s="12">
        <f>SUM('[6]11ytd'!F37,'[6]Dec01'!F37)</f>
        <v>508</v>
      </c>
      <c r="G37" s="12"/>
      <c r="H37" s="12">
        <f>SUM('[6]11ytd'!H37,'[6]Dec01'!H37)</f>
        <v>0</v>
      </c>
      <c r="I37" s="12"/>
      <c r="J37" s="12">
        <f>F37</f>
        <v>508</v>
      </c>
      <c r="K37" s="12"/>
      <c r="L37" s="12">
        <f t="shared" si="1"/>
        <v>17368</v>
      </c>
      <c r="M37" s="11"/>
    </row>
    <row r="38" spans="1:13" ht="12.75" customHeight="1">
      <c r="A38" s="7" t="s">
        <v>39</v>
      </c>
      <c r="B38" s="8"/>
      <c r="C38" s="8"/>
      <c r="D38" s="12">
        <f>SUM('[6]11ytd'!D38,'[6]Dec01'!D38)</f>
        <v>4804</v>
      </c>
      <c r="E38" s="12"/>
      <c r="F38" s="12">
        <f>SUM('[6]11ytd'!F38,'[6]Dec01'!F38)</f>
        <v>46</v>
      </c>
      <c r="G38" s="12"/>
      <c r="H38" s="12">
        <f>SUM('[6]11ytd'!H38,'[6]Dec01'!H38)</f>
        <v>0</v>
      </c>
      <c r="I38" s="12"/>
      <c r="J38" s="12">
        <f>F38</f>
        <v>46</v>
      </c>
      <c r="K38" s="12"/>
      <c r="L38" s="12">
        <f t="shared" si="1"/>
        <v>4850</v>
      </c>
      <c r="M38" s="11"/>
    </row>
    <row r="39" spans="1:13" ht="12.75" customHeight="1">
      <c r="A39" s="7" t="s">
        <v>49</v>
      </c>
      <c r="B39" s="8"/>
      <c r="C39" s="8"/>
      <c r="D39" s="12">
        <f>SUM('[6]11ytd'!D39,'[6]Dec01'!D39)</f>
        <v>0</v>
      </c>
      <c r="E39" s="12"/>
      <c r="F39" s="12">
        <f>SUM('[6]11ytd'!F39,'[6]Dec01'!F39)</f>
        <v>0</v>
      </c>
      <c r="G39" s="12"/>
      <c r="H39" s="12">
        <f>SUM('[6]11ytd'!H39,'[6]Dec01'!H39)</f>
        <v>198478</v>
      </c>
      <c r="I39" s="12"/>
      <c r="J39" s="12">
        <f>F39+H39</f>
        <v>198478</v>
      </c>
      <c r="K39" s="12"/>
      <c r="L39" s="12">
        <f t="shared" si="1"/>
        <v>198478</v>
      </c>
      <c r="M39" s="11"/>
    </row>
    <row r="40" spans="1:13" ht="12.75" customHeight="1">
      <c r="A40" s="4" t="s">
        <v>41</v>
      </c>
      <c r="B40" s="5"/>
      <c r="C40" s="5"/>
      <c r="D40" s="10">
        <f>SUM('[6]11ytd'!D40,'[6]Dec01'!D40)</f>
        <v>11690</v>
      </c>
      <c r="E40" s="10"/>
      <c r="F40" s="10">
        <f>SUM('[6]11ytd'!F40,'[6]Dec01'!F40)</f>
        <v>828</v>
      </c>
      <c r="G40" s="10"/>
      <c r="H40" s="10">
        <f>SUM('[6]11ytd'!H40,'[6]Dec01'!H40)</f>
        <v>0</v>
      </c>
      <c r="I40" s="10"/>
      <c r="J40" s="10">
        <f>SUM('[6]11ytd'!J40,'[6]Dec01'!J40)</f>
        <v>828</v>
      </c>
      <c r="K40" s="10"/>
      <c r="L40" s="10">
        <f t="shared" si="1"/>
        <v>12518</v>
      </c>
      <c r="M40" s="11"/>
    </row>
    <row r="41" spans="1:13" ht="12.75" customHeight="1">
      <c r="A41" s="4" t="s">
        <v>42</v>
      </c>
      <c r="B41" s="5"/>
      <c r="C41" s="5"/>
      <c r="D41" s="10">
        <f>SUM('[6]11ytd'!D41,'[6]Dec01'!D41)</f>
        <v>247</v>
      </c>
      <c r="E41" s="10"/>
      <c r="F41" s="10">
        <f>SUM('[6]11ytd'!F41,'[6]Dec01'!F41)</f>
        <v>960</v>
      </c>
      <c r="G41" s="10"/>
      <c r="H41" s="10">
        <f>SUM('[6]11ytd'!H41,'[6]Dec01'!H41)</f>
        <v>52</v>
      </c>
      <c r="I41" s="10"/>
      <c r="J41" s="10">
        <f>SUM('[6]11ytd'!J41,'[6]Dec01'!J41)</f>
        <v>1012</v>
      </c>
      <c r="K41" s="10"/>
      <c r="L41" s="10">
        <f t="shared" si="1"/>
        <v>1259</v>
      </c>
      <c r="M41" s="11"/>
    </row>
    <row r="42" spans="1:13" ht="12.75" customHeight="1">
      <c r="A42" s="4" t="s">
        <v>43</v>
      </c>
      <c r="B42" s="5"/>
      <c r="C42" s="5"/>
      <c r="D42" s="10">
        <f>SUM('[6]11ytd'!D42,'[6]Dec01'!D42)</f>
        <v>827</v>
      </c>
      <c r="E42" s="10"/>
      <c r="F42" s="10">
        <f>SUM('[6]11ytd'!F42,'[6]Dec01'!F42)</f>
        <v>1</v>
      </c>
      <c r="G42" s="10"/>
      <c r="H42" s="10">
        <f>SUM('[6]11ytd'!H42,'[6]Dec01'!H42)</f>
        <v>0</v>
      </c>
      <c r="I42" s="10"/>
      <c r="J42" s="10">
        <f>SUM('[6]11ytd'!J42,'[6]Dec01'!J42)</f>
        <v>1</v>
      </c>
      <c r="K42" s="10"/>
      <c r="L42" s="10">
        <f t="shared" si="1"/>
        <v>828</v>
      </c>
      <c r="M42" s="11"/>
    </row>
    <row r="43" spans="1:13" ht="12.75" customHeight="1">
      <c r="A43" s="4" t="s">
        <v>50</v>
      </c>
      <c r="B43" s="5"/>
      <c r="C43" s="5"/>
      <c r="D43" s="10">
        <f>SUM('[6]11ytd'!D43,'[6]Dec01'!D43)</f>
        <v>0</v>
      </c>
      <c r="E43" s="10"/>
      <c r="F43" s="10">
        <f>SUM('[6]11ytd'!F43,'[6]Dec01'!F43)</f>
        <v>0</v>
      </c>
      <c r="G43" s="10"/>
      <c r="H43" s="10">
        <f>SUM('[6]11ytd'!H43,'[6]Dec01'!H43)</f>
        <v>142864</v>
      </c>
      <c r="I43" s="10"/>
      <c r="J43" s="10">
        <f>SUM('[6]11ytd'!J43,'[6]Dec01'!J43)</f>
        <v>142864</v>
      </c>
      <c r="K43" s="10"/>
      <c r="L43" s="10">
        <f t="shared" si="1"/>
        <v>142864</v>
      </c>
      <c r="M43" s="11"/>
    </row>
    <row r="44" spans="1:13" ht="12.75" customHeight="1">
      <c r="A44" s="4" t="s">
        <v>45</v>
      </c>
      <c r="B44" s="5"/>
      <c r="C44" s="5"/>
      <c r="D44" s="10">
        <f>SUM('[6]11ytd'!D44,'[6]Dec01'!D44)</f>
        <v>10434</v>
      </c>
      <c r="E44" s="10"/>
      <c r="F44" s="10">
        <f>SUM('[6]11ytd'!F44,'[6]Dec01'!F44)</f>
        <v>477</v>
      </c>
      <c r="G44" s="10"/>
      <c r="H44" s="10">
        <f>SUM('[6]11ytd'!H44,'[6]Dec01'!H44)</f>
        <v>0</v>
      </c>
      <c r="I44" s="10"/>
      <c r="J44" s="10">
        <f>SUM('[6]11ytd'!J44,'[6]Dec01'!J44)</f>
        <v>477</v>
      </c>
      <c r="K44" s="10"/>
      <c r="L44" s="10">
        <f t="shared" si="1"/>
        <v>10911</v>
      </c>
      <c r="M44" s="11"/>
    </row>
    <row r="45" spans="1:13" ht="12.75" customHeight="1">
      <c r="A45" s="8"/>
      <c r="B45" s="8"/>
      <c r="C45" s="8"/>
      <c r="D45" s="12"/>
      <c r="E45" s="12"/>
      <c r="F45" s="12"/>
      <c r="G45" s="12"/>
      <c r="H45" s="12"/>
      <c r="I45" s="12"/>
      <c r="J45" s="12"/>
      <c r="K45" s="12"/>
      <c r="L45" s="12"/>
      <c r="M45" s="11"/>
    </row>
    <row r="46" spans="1:13" ht="12.75" customHeight="1">
      <c r="A46" s="4" t="s">
        <v>46</v>
      </c>
      <c r="B46" s="5"/>
      <c r="C46" s="5"/>
      <c r="D46" s="10">
        <f>SUM(D7+D11+D16)</f>
        <v>1428209</v>
      </c>
      <c r="E46" s="10"/>
      <c r="F46" s="10">
        <f>SUM(F7+F11+F16)</f>
        <v>202874</v>
      </c>
      <c r="G46" s="10"/>
      <c r="H46" s="10">
        <f>SUM(H7+H11+H16)</f>
        <v>2551673</v>
      </c>
      <c r="I46" s="10"/>
      <c r="J46" s="10">
        <f>SUM(J7+J11+J16)</f>
        <v>2754547</v>
      </c>
      <c r="K46" s="10"/>
      <c r="L46" s="10">
        <f>SUM(L7+L11+L16)</f>
        <v>4182756</v>
      </c>
      <c r="M46" s="11"/>
    </row>
    <row r="47" spans="1:13" ht="12.75" customHeight="1">
      <c r="A47" s="14">
        <f ca="1">NOW()</f>
        <v>42136.75317094907</v>
      </c>
      <c r="B47" s="8"/>
      <c r="C47" s="8"/>
      <c r="D47" s="12"/>
      <c r="E47" s="12"/>
      <c r="F47" s="12"/>
      <c r="G47" s="12"/>
      <c r="H47" s="12"/>
      <c r="I47" s="12"/>
      <c r="J47" s="12"/>
      <c r="K47" s="12"/>
      <c r="L47" s="12"/>
      <c r="M47" s="11"/>
    </row>
    <row r="48" spans="1:12" ht="12.75" customHeight="1">
      <c r="A48" s="7"/>
      <c r="B48" s="7"/>
      <c r="C48" s="8"/>
      <c r="D48" s="8"/>
      <c r="E48" s="8"/>
      <c r="F48" s="8"/>
      <c r="G48" s="8"/>
      <c r="H48" s="8"/>
      <c r="I48" s="8"/>
      <c r="J48" s="8"/>
      <c r="K48" s="8"/>
      <c r="L48" s="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">
      <selection activeCell="L23" sqref="L23"/>
    </sheetView>
  </sheetViews>
  <sheetFormatPr defaultColWidth="10.875" defaultRowHeight="12.75"/>
  <cols>
    <col min="1" max="1" width="10.875" style="0" customWidth="1"/>
    <col min="2" max="2" width="6.125" style="0" customWidth="1"/>
    <col min="3" max="3" width="1.625" style="0" customWidth="1"/>
    <col min="4" max="4" width="10.625" style="0" customWidth="1"/>
    <col min="5" max="5" width="1.625" style="0" customWidth="1"/>
    <col min="6" max="6" width="10.875" style="0" customWidth="1"/>
    <col min="7" max="7" width="1.625" style="0" customWidth="1"/>
    <col min="8" max="8" width="10.625" style="0" customWidth="1"/>
    <col min="9" max="9" width="1.625" style="0" customWidth="1"/>
    <col min="10" max="10" width="9.625" style="0" customWidth="1"/>
    <col min="11" max="11" width="1.625" style="0" customWidth="1"/>
    <col min="12" max="12" width="9.625" style="0" customWidth="1"/>
    <col min="13" max="13" width="7.625" style="0" customWidth="1"/>
  </cols>
  <sheetData>
    <row r="1" spans="1:13" ht="15.7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 customHeight="1">
      <c r="A2" s="3" t="s">
        <v>1</v>
      </c>
      <c r="B2" s="1"/>
      <c r="C2" s="1"/>
      <c r="D2" s="1"/>
      <c r="E2" s="1"/>
      <c r="F2" s="2"/>
      <c r="G2" s="1"/>
      <c r="H2" s="1"/>
      <c r="I2" s="1"/>
      <c r="J2" s="1"/>
      <c r="K2" s="1"/>
      <c r="L2" s="1"/>
      <c r="M2" s="1"/>
    </row>
    <row r="3" ht="12.75" customHeight="1"/>
    <row r="4" spans="1:12" ht="12.75" customHeight="1">
      <c r="A4" s="4" t="s">
        <v>2</v>
      </c>
      <c r="B4" s="5"/>
      <c r="C4" s="5"/>
      <c r="D4" s="6" t="s">
        <v>3</v>
      </c>
      <c r="E4" s="5"/>
      <c r="F4" s="6" t="s">
        <v>4</v>
      </c>
      <c r="G4" s="5"/>
      <c r="H4" s="4" t="s">
        <v>5</v>
      </c>
      <c r="I4" s="5"/>
      <c r="J4" s="6" t="s">
        <v>6</v>
      </c>
      <c r="K4" s="5"/>
      <c r="L4" s="6" t="s">
        <v>7</v>
      </c>
    </row>
    <row r="5" spans="1:12" ht="12.75" customHeight="1">
      <c r="A5" s="4" t="s">
        <v>8</v>
      </c>
      <c r="B5" s="5"/>
      <c r="C5" s="5"/>
      <c r="D5" s="6" t="s">
        <v>9</v>
      </c>
      <c r="E5" s="5"/>
      <c r="F5" s="6" t="s">
        <v>10</v>
      </c>
      <c r="G5" s="5"/>
      <c r="H5" s="4" t="s">
        <v>9</v>
      </c>
      <c r="I5" s="5"/>
      <c r="J5" s="6" t="s">
        <v>9</v>
      </c>
      <c r="K5" s="5"/>
      <c r="L5" s="6" t="s">
        <v>9</v>
      </c>
    </row>
    <row r="6" spans="1:12" ht="12.75" customHeight="1">
      <c r="A6" s="7"/>
      <c r="B6" s="8"/>
      <c r="C6" s="8"/>
      <c r="D6" s="9"/>
      <c r="E6" s="8"/>
      <c r="F6" s="9"/>
      <c r="G6" s="8"/>
      <c r="H6" s="7"/>
      <c r="I6" s="8"/>
      <c r="J6" s="9"/>
      <c r="K6" s="8"/>
      <c r="L6" s="9"/>
    </row>
    <row r="7" spans="1:13" ht="12.75" customHeight="1">
      <c r="A7" s="4" t="s">
        <v>11</v>
      </c>
      <c r="B7" s="5"/>
      <c r="C7" s="5"/>
      <c r="D7" s="10">
        <f>SUM(D8+D9)</f>
        <v>1011867</v>
      </c>
      <c r="E7" s="10"/>
      <c r="F7" s="10">
        <f>SUM(F8+F9)</f>
        <v>6049</v>
      </c>
      <c r="G7" s="10"/>
      <c r="H7" s="10">
        <f>SUM(H8+H9)</f>
        <v>1667903</v>
      </c>
      <c r="I7" s="10"/>
      <c r="J7" s="10">
        <f>F7+H7</f>
        <v>1673952</v>
      </c>
      <c r="K7" s="10"/>
      <c r="L7" s="10">
        <f>SUM(D7+J7)</f>
        <v>2685819</v>
      </c>
      <c r="M7" s="11"/>
    </row>
    <row r="8" spans="1:13" ht="12.75" customHeight="1">
      <c r="A8" s="7" t="s">
        <v>12</v>
      </c>
      <c r="B8" s="8"/>
      <c r="C8" s="8"/>
      <c r="D8" s="12">
        <f>SUM('[1]11ytd'!D8,'[1]Dec00'!D8)</f>
        <v>1001423</v>
      </c>
      <c r="E8" s="12"/>
      <c r="F8" s="12">
        <f>SUM('[1]11ytd'!F8,'[1]Dec00'!F8)</f>
        <v>6049</v>
      </c>
      <c r="G8" s="12"/>
      <c r="H8" s="12">
        <f>SUM('[1]11ytd'!H8,'[1]Dec00'!H8)</f>
        <v>1667903</v>
      </c>
      <c r="I8" s="12"/>
      <c r="J8" s="10">
        <f>F8+H8</f>
        <v>1673952</v>
      </c>
      <c r="K8" s="12"/>
      <c r="L8" s="10">
        <f>SUM(D8+J8)</f>
        <v>2675375</v>
      </c>
      <c r="M8" s="11"/>
    </row>
    <row r="9" spans="1:13" ht="12.75" customHeight="1">
      <c r="A9" s="7" t="s">
        <v>13</v>
      </c>
      <c r="B9" s="8"/>
      <c r="C9" s="8"/>
      <c r="D9" s="12">
        <f>SUM('[1]11ytd'!D9,'[1]Dec00'!D9)</f>
        <v>10444</v>
      </c>
      <c r="E9" s="12"/>
      <c r="F9" s="12">
        <f>SUM('[1]11ytd'!F9,'[1]Dec00'!F9)</f>
        <v>0</v>
      </c>
      <c r="G9" s="12"/>
      <c r="H9" s="12">
        <f>SUM('[1]11ytd'!H9,'[1]Dec00'!H9)</f>
        <v>0</v>
      </c>
      <c r="I9" s="12"/>
      <c r="J9" s="12"/>
      <c r="K9" s="12"/>
      <c r="L9" s="10">
        <f>SUM(D9+J9)</f>
        <v>10444</v>
      </c>
      <c r="M9" s="11"/>
    </row>
    <row r="10" spans="1:13" ht="12.75" customHeight="1">
      <c r="A10" s="8"/>
      <c r="B10" s="8"/>
      <c r="C10" s="8"/>
      <c r="D10" s="12"/>
      <c r="E10" s="12"/>
      <c r="F10" s="12"/>
      <c r="G10" s="12"/>
      <c r="H10" s="12"/>
      <c r="I10" s="12"/>
      <c r="J10" s="12"/>
      <c r="K10" s="12"/>
      <c r="L10" s="12"/>
      <c r="M10" s="11"/>
    </row>
    <row r="11" spans="1:13" ht="12.75" customHeight="1">
      <c r="A11" s="4" t="s">
        <v>14</v>
      </c>
      <c r="B11" s="5"/>
      <c r="C11" s="5"/>
      <c r="D11" s="10">
        <f>SUM(D12:D14)</f>
        <v>283653</v>
      </c>
      <c r="E11" s="10"/>
      <c r="F11" s="10">
        <f>SUM(F12:F14)</f>
        <v>144281</v>
      </c>
      <c r="G11" s="10"/>
      <c r="H11" s="10">
        <f>SUM(H12:H14)</f>
        <v>248164</v>
      </c>
      <c r="I11" s="10"/>
      <c r="J11" s="10">
        <f>SUM(J12:J14)</f>
        <v>392445</v>
      </c>
      <c r="K11" s="10"/>
      <c r="L11" s="10">
        <f>SUM(L12:L14)</f>
        <v>676098</v>
      </c>
      <c r="M11" s="11"/>
    </row>
    <row r="12" spans="1:13" ht="12.75" customHeight="1">
      <c r="A12" s="7" t="s">
        <v>15</v>
      </c>
      <c r="B12" s="8"/>
      <c r="C12" s="8"/>
      <c r="D12" s="12">
        <f>SUM('[1]11ytd'!D12,'[1]Dec00'!D12)</f>
        <v>283653</v>
      </c>
      <c r="E12" s="12"/>
      <c r="F12" s="12">
        <f>SUM('[1]11ytd'!F12,'[1]Dec00'!F12)</f>
        <v>120629</v>
      </c>
      <c r="G12" s="12"/>
      <c r="H12" s="12">
        <f>SUM('[1]11ytd'!H12,'[1]Dec00'!H12)</f>
        <v>248164</v>
      </c>
      <c r="I12" s="12"/>
      <c r="J12" s="12">
        <f>F12+H12</f>
        <v>368793</v>
      </c>
      <c r="K12" s="12"/>
      <c r="L12" s="12">
        <f>SUM(D12+J12)</f>
        <v>652446</v>
      </c>
      <c r="M12" s="11"/>
    </row>
    <row r="13" spans="1:13" ht="12.75" customHeight="1">
      <c r="A13" s="7" t="s">
        <v>16</v>
      </c>
      <c r="B13" s="8"/>
      <c r="C13" s="8"/>
      <c r="D13" s="12">
        <f>SUM('[1]11ytd'!D13,'[1]Dec00'!D13)</f>
        <v>0</v>
      </c>
      <c r="E13" s="12"/>
      <c r="F13" s="12">
        <f>SUM('[1]11ytd'!F13,'[1]Dec00'!F13)</f>
        <v>10604</v>
      </c>
      <c r="G13" s="12"/>
      <c r="H13" s="12">
        <f>SUM('[1]11ytd'!H13,'[1]Dec00'!H13)</f>
        <v>0</v>
      </c>
      <c r="I13" s="12"/>
      <c r="J13" s="12">
        <f>F13+H13</f>
        <v>10604</v>
      </c>
      <c r="K13" s="12"/>
      <c r="L13" s="10">
        <f>SUM(D13+J13)</f>
        <v>10604</v>
      </c>
      <c r="M13" s="11"/>
    </row>
    <row r="14" spans="1:13" ht="12.75" customHeight="1">
      <c r="A14" s="7" t="s">
        <v>17</v>
      </c>
      <c r="B14" s="8"/>
      <c r="C14" s="8"/>
      <c r="D14" s="12">
        <f>SUM('[1]11ytd'!D14,'[1]Dec00'!D14)</f>
        <v>0</v>
      </c>
      <c r="E14" s="12"/>
      <c r="F14" s="12">
        <f>SUM('[1]11ytd'!F14,'[1]Dec00'!F14)</f>
        <v>13048</v>
      </c>
      <c r="G14" s="12"/>
      <c r="H14" s="12">
        <f>SUM('[1]11ytd'!H14,'[1]Dec00'!H14)</f>
        <v>0</v>
      </c>
      <c r="I14" s="12"/>
      <c r="J14" s="12">
        <f>F14+H14</f>
        <v>13048</v>
      </c>
      <c r="K14" s="12"/>
      <c r="L14" s="12">
        <f>SUM(D14+J14)</f>
        <v>13048</v>
      </c>
      <c r="M14" s="11"/>
    </row>
    <row r="15" spans="1:13" ht="12.75" customHeight="1">
      <c r="A15" s="8"/>
      <c r="B15" s="8"/>
      <c r="C15" s="8"/>
      <c r="D15" s="12"/>
      <c r="E15" s="12"/>
      <c r="F15" s="12"/>
      <c r="G15" s="12"/>
      <c r="H15" s="12"/>
      <c r="I15" s="12"/>
      <c r="J15" s="12"/>
      <c r="K15" s="12"/>
      <c r="L15" s="12"/>
      <c r="M15" s="11"/>
    </row>
    <row r="16" spans="1:13" ht="12.75" customHeight="1">
      <c r="A16" s="4" t="s">
        <v>18</v>
      </c>
      <c r="B16" s="5"/>
      <c r="C16" s="5"/>
      <c r="D16" s="10">
        <f>SUM(D18+D23+D27+D32+D33+D34+D35+D40+D41+D42+D44)</f>
        <v>185972</v>
      </c>
      <c r="E16" s="10"/>
      <c r="F16" s="10">
        <f>SUM(F18+F23+F27+F32+F33+F34+F35+F40+F41+F42+F44)</f>
        <v>59386</v>
      </c>
      <c r="G16" s="10"/>
      <c r="H16" s="10">
        <f>SUM(H27+H32+H39+H41+H43+H19+H44)</f>
        <v>596559</v>
      </c>
      <c r="I16" s="10"/>
      <c r="J16" s="10">
        <f>SUM(J18+J23+J27+J32+J33+J34+J35+J40+J41+J42+J43+J44)</f>
        <v>655945</v>
      </c>
      <c r="K16" s="10"/>
      <c r="L16" s="10">
        <f>SUM(D16+J16)</f>
        <v>841917</v>
      </c>
      <c r="M16" s="11"/>
    </row>
    <row r="17" spans="1:13" ht="12.75" customHeight="1">
      <c r="A17" s="8"/>
      <c r="B17" s="8"/>
      <c r="C17" s="8"/>
      <c r="D17" s="12"/>
      <c r="E17" s="12"/>
      <c r="F17" s="12"/>
      <c r="G17" s="12"/>
      <c r="H17" s="12"/>
      <c r="I17" s="12"/>
      <c r="J17" s="12"/>
      <c r="K17" s="12"/>
      <c r="L17" s="12"/>
      <c r="M17" s="11"/>
    </row>
    <row r="18" spans="1:13" ht="12.75" customHeight="1">
      <c r="A18" s="4" t="s">
        <v>19</v>
      </c>
      <c r="B18" s="5"/>
      <c r="C18" s="5"/>
      <c r="D18" s="10">
        <f>SUM(D20:D22)</f>
        <v>89354</v>
      </c>
      <c r="E18" s="10"/>
      <c r="F18" s="10">
        <f>SUM(F20:F22)</f>
        <v>8590</v>
      </c>
      <c r="G18" s="10"/>
      <c r="H18" s="10">
        <f>SUM(H19:H22)</f>
        <v>47271</v>
      </c>
      <c r="I18" s="10"/>
      <c r="J18" s="10">
        <f>SUM(J19:J22)</f>
        <v>55861</v>
      </c>
      <c r="K18" s="10"/>
      <c r="L18" s="10">
        <f>SUM(L19:L22)</f>
        <v>145215</v>
      </c>
      <c r="M18" s="11"/>
    </row>
    <row r="19" spans="1:13" ht="12.75" customHeight="1">
      <c r="A19" s="7" t="s">
        <v>20</v>
      </c>
      <c r="B19" s="5"/>
      <c r="C19" s="5"/>
      <c r="D19" s="10"/>
      <c r="E19" s="10"/>
      <c r="F19" s="10"/>
      <c r="G19" s="10"/>
      <c r="H19" s="12">
        <f>SUM('[1]11ytd'!H19,'[1]Dec00'!H19)</f>
        <v>47271</v>
      </c>
      <c r="I19" s="10"/>
      <c r="J19" s="12">
        <f>H19</f>
        <v>47271</v>
      </c>
      <c r="K19" s="10"/>
      <c r="L19" s="12">
        <f aca="true" t="shared" si="0" ref="L19:L26">SUM(D19+J19)</f>
        <v>47271</v>
      </c>
      <c r="M19" s="11"/>
    </row>
    <row r="20" spans="1:13" ht="12.75" customHeight="1">
      <c r="A20" s="7" t="s">
        <v>21</v>
      </c>
      <c r="B20" s="8"/>
      <c r="C20" s="8"/>
      <c r="D20" s="12">
        <f>SUM('[1]11ytd'!D20,'[1]Dec00'!D20)</f>
        <v>54794</v>
      </c>
      <c r="E20" s="12"/>
      <c r="F20" s="12">
        <f>SUM('[1]11ytd'!F20,'[1]Dec00'!F20)</f>
        <v>1648</v>
      </c>
      <c r="G20" s="12"/>
      <c r="H20" s="12">
        <f>SUM('[1]11ytd'!H20,'[1]Dec00'!H20)</f>
        <v>0</v>
      </c>
      <c r="I20" s="12"/>
      <c r="J20" s="12">
        <f>F20</f>
        <v>1648</v>
      </c>
      <c r="K20" s="12"/>
      <c r="L20" s="12">
        <f t="shared" si="0"/>
        <v>56442</v>
      </c>
      <c r="M20" s="11"/>
    </row>
    <row r="21" spans="1:13" ht="12.75" customHeight="1">
      <c r="A21" s="7" t="s">
        <v>22</v>
      </c>
      <c r="B21" s="8"/>
      <c r="C21" s="8"/>
      <c r="D21" s="12">
        <f>SUM('[1]11ytd'!D21,'[1]Dec00'!D21)</f>
        <v>28717</v>
      </c>
      <c r="E21" s="12"/>
      <c r="F21" s="12">
        <f>SUM('[1]11ytd'!F21,'[1]Dec00'!F21)</f>
        <v>685</v>
      </c>
      <c r="G21" s="12"/>
      <c r="H21" s="12">
        <f>SUM('[1]11ytd'!H21,'[1]Dec00'!H21)</f>
        <v>0</v>
      </c>
      <c r="I21" s="12"/>
      <c r="J21" s="12">
        <f>F21</f>
        <v>685</v>
      </c>
      <c r="K21" s="12"/>
      <c r="L21" s="12">
        <f t="shared" si="0"/>
        <v>29402</v>
      </c>
      <c r="M21" s="11"/>
    </row>
    <row r="22" spans="1:13" ht="12.75" customHeight="1">
      <c r="A22" s="7" t="s">
        <v>23</v>
      </c>
      <c r="B22" s="8"/>
      <c r="C22" s="8"/>
      <c r="D22" s="12">
        <f>SUM('[1]11ytd'!D22,'[1]Dec00'!D22)</f>
        <v>5843</v>
      </c>
      <c r="E22" s="12"/>
      <c r="F22" s="12">
        <f>SUM('[1]11ytd'!F22,'[1]Dec00'!F22)</f>
        <v>6257</v>
      </c>
      <c r="G22" s="12"/>
      <c r="H22" s="12">
        <f>SUM('[1]11ytd'!H22,'[1]Dec00'!H22)</f>
        <v>0</v>
      </c>
      <c r="I22" s="12"/>
      <c r="J22" s="12">
        <f>F22</f>
        <v>6257</v>
      </c>
      <c r="K22" s="12"/>
      <c r="L22" s="12">
        <f t="shared" si="0"/>
        <v>12100</v>
      </c>
      <c r="M22" s="11"/>
    </row>
    <row r="23" spans="1:13" ht="12.75" customHeight="1">
      <c r="A23" s="4" t="s">
        <v>24</v>
      </c>
      <c r="B23" s="5"/>
      <c r="C23" s="5"/>
      <c r="D23" s="10">
        <f>SUM(D24:D26)</f>
        <v>8749</v>
      </c>
      <c r="E23" s="10"/>
      <c r="F23" s="10">
        <f>SUM(F24:F26)</f>
        <v>731</v>
      </c>
      <c r="G23" s="10"/>
      <c r="H23" s="10">
        <f>SUM(H24:H26)</f>
        <v>0</v>
      </c>
      <c r="I23" s="10"/>
      <c r="J23" s="10">
        <f>SUM(J24:J26)</f>
        <v>731</v>
      </c>
      <c r="K23" s="10"/>
      <c r="L23" s="10">
        <f t="shared" si="0"/>
        <v>9480</v>
      </c>
      <c r="M23" s="11"/>
    </row>
    <row r="24" spans="1:13" ht="12.75" customHeight="1">
      <c r="A24" s="7" t="s">
        <v>25</v>
      </c>
      <c r="B24" s="8"/>
      <c r="C24" s="8"/>
      <c r="D24" s="12">
        <f>SUM('[1]11ytd'!D24,'[1]Dec00'!D24)</f>
        <v>5600</v>
      </c>
      <c r="E24" s="12"/>
      <c r="F24" s="12">
        <f>SUM('[1]11ytd'!F24,'[1]Dec00'!F24)</f>
        <v>79</v>
      </c>
      <c r="G24" s="12"/>
      <c r="H24" s="12">
        <f>SUM('[1]11ytd'!H24,'[1]Dec00'!H24)</f>
        <v>0</v>
      </c>
      <c r="I24" s="12"/>
      <c r="J24" s="12">
        <f>F24</f>
        <v>79</v>
      </c>
      <c r="K24" s="12"/>
      <c r="L24" s="12">
        <f t="shared" si="0"/>
        <v>5679</v>
      </c>
      <c r="M24" s="11"/>
    </row>
    <row r="25" spans="1:13" ht="12.75" customHeight="1">
      <c r="A25" s="7" t="s">
        <v>26</v>
      </c>
      <c r="B25" s="8"/>
      <c r="C25" s="8"/>
      <c r="D25" s="12">
        <f>SUM('[1]11ytd'!D25,'[1]Dec00'!D25)</f>
        <v>517</v>
      </c>
      <c r="E25" s="12"/>
      <c r="F25" s="12">
        <f>SUM('[1]11ytd'!F25,'[1]Dec00'!F25)</f>
        <v>53</v>
      </c>
      <c r="G25" s="12"/>
      <c r="H25" s="12">
        <f>SUM('[1]11ytd'!H25,'[1]Dec00'!H25)</f>
        <v>0</v>
      </c>
      <c r="I25" s="12"/>
      <c r="J25" s="12">
        <f>F25</f>
        <v>53</v>
      </c>
      <c r="K25" s="12"/>
      <c r="L25" s="12">
        <f t="shared" si="0"/>
        <v>570</v>
      </c>
      <c r="M25" s="11"/>
    </row>
    <row r="26" spans="1:13" ht="12.75" customHeight="1">
      <c r="A26" s="7" t="s">
        <v>27</v>
      </c>
      <c r="B26" s="8"/>
      <c r="C26" s="8"/>
      <c r="D26" s="12">
        <f>SUM('[1]11ytd'!D26,'[1]Dec00'!D26)</f>
        <v>2632</v>
      </c>
      <c r="E26" s="12"/>
      <c r="F26" s="12">
        <f>SUM('[1]11ytd'!F26,'[1]Dec00'!F26)</f>
        <v>599</v>
      </c>
      <c r="G26" s="12"/>
      <c r="H26" s="12">
        <f>SUM('[1]11ytd'!H26,'[1]Dec00'!H26)</f>
        <v>0</v>
      </c>
      <c r="I26" s="12"/>
      <c r="J26" s="12">
        <f>F26</f>
        <v>599</v>
      </c>
      <c r="K26" s="12"/>
      <c r="L26" s="12">
        <f t="shared" si="0"/>
        <v>3231</v>
      </c>
      <c r="M26" s="11"/>
    </row>
    <row r="27" spans="1:13" ht="12.75" customHeight="1">
      <c r="A27" s="4" t="s">
        <v>28</v>
      </c>
      <c r="B27" s="5"/>
      <c r="C27" s="5"/>
      <c r="D27" s="10">
        <f>SUM(D28:D31)</f>
        <v>10009</v>
      </c>
      <c r="E27" s="10"/>
      <c r="F27" s="10">
        <f>SUM(F28:F31)</f>
        <v>4664</v>
      </c>
      <c r="G27" s="10"/>
      <c r="H27" s="10">
        <f>SUM(H28:H31)</f>
        <v>232911</v>
      </c>
      <c r="I27" s="10"/>
      <c r="J27" s="10">
        <f>SUM(J28:J31)</f>
        <v>237575</v>
      </c>
      <c r="K27" s="10"/>
      <c r="L27" s="10">
        <f>SUM(L28:L31)</f>
        <v>247584</v>
      </c>
      <c r="M27" s="11"/>
    </row>
    <row r="28" spans="1:13" ht="12.75" customHeight="1">
      <c r="A28" s="7" t="s">
        <v>29</v>
      </c>
      <c r="B28" s="8"/>
      <c r="C28" s="8"/>
      <c r="D28" s="12">
        <f>SUM('[1]11ytd'!D28,'[1]Dec00'!D28)</f>
        <v>4748</v>
      </c>
      <c r="E28" s="12"/>
      <c r="F28" s="12">
        <f>SUM('[1]11ytd'!F28,'[1]Dec00'!F28)</f>
        <v>3841</v>
      </c>
      <c r="G28" s="12"/>
      <c r="H28" s="12">
        <f>SUM('[1]11ytd'!H28,'[1]Dec00'!H28)</f>
        <v>0</v>
      </c>
      <c r="I28" s="12"/>
      <c r="J28" s="12">
        <f>F28</f>
        <v>3841</v>
      </c>
      <c r="K28" s="12"/>
      <c r="L28" s="12">
        <f aca="true" t="shared" si="1" ref="L28:L44">SUM(D28+J28)</f>
        <v>8589</v>
      </c>
      <c r="M28" s="11"/>
    </row>
    <row r="29" spans="1:13" ht="12.75" customHeight="1">
      <c r="A29" s="7" t="s">
        <v>30</v>
      </c>
      <c r="B29" s="8"/>
      <c r="C29" s="8"/>
      <c r="D29" s="12">
        <f>SUM('[1]11ytd'!D29,'[1]Dec00'!D29)</f>
        <v>5261</v>
      </c>
      <c r="E29" s="12"/>
      <c r="F29" s="12">
        <f>SUM('[1]11ytd'!F29,'[1]Dec00'!F29)</f>
        <v>823</v>
      </c>
      <c r="G29" s="12"/>
      <c r="H29" s="12">
        <f>SUM('[1]11ytd'!H29,'[1]Dec00'!H29)</f>
        <v>0</v>
      </c>
      <c r="I29" s="12"/>
      <c r="J29" s="12">
        <f>F29</f>
        <v>823</v>
      </c>
      <c r="K29" s="12"/>
      <c r="L29" s="12">
        <f t="shared" si="1"/>
        <v>6084</v>
      </c>
      <c r="M29" s="11"/>
    </row>
    <row r="30" spans="1:13" ht="12.75" customHeight="1">
      <c r="A30" s="7" t="s">
        <v>31</v>
      </c>
      <c r="B30" s="8"/>
      <c r="C30" s="8"/>
      <c r="D30" s="12">
        <f>SUM('[1]11ytd'!D30,'[1]Dec00'!D30)</f>
        <v>0</v>
      </c>
      <c r="E30" s="12"/>
      <c r="F30" s="12">
        <f>SUM('[1]11ytd'!F30,'[1]Dec00'!F30)</f>
        <v>0</v>
      </c>
      <c r="G30" s="12"/>
      <c r="H30" s="12">
        <f>SUM('[1]11ytd'!H30,'[1]Dec00'!H30)</f>
        <v>135762</v>
      </c>
      <c r="I30" s="12"/>
      <c r="J30" s="12">
        <f>H30</f>
        <v>135762</v>
      </c>
      <c r="K30" s="12"/>
      <c r="L30" s="12">
        <f t="shared" si="1"/>
        <v>135762</v>
      </c>
      <c r="M30" s="11"/>
    </row>
    <row r="31" spans="1:13" ht="12.75" customHeight="1">
      <c r="A31" s="7" t="s">
        <v>32</v>
      </c>
      <c r="B31" s="8"/>
      <c r="C31" s="8"/>
      <c r="D31" s="12">
        <f>SUM('[1]11ytd'!D31,'[1]Dec00'!D31)</f>
        <v>0</v>
      </c>
      <c r="E31" s="12"/>
      <c r="F31" s="12">
        <f>SUM('[1]11ytd'!F31,'[1]Dec00'!F31)</f>
        <v>0</v>
      </c>
      <c r="G31" s="12"/>
      <c r="H31" s="12">
        <f>SUM('[1]11ytd'!H31,'[1]Dec00'!H31)</f>
        <v>97149</v>
      </c>
      <c r="I31" s="12"/>
      <c r="J31" s="12">
        <f>H31</f>
        <v>97149</v>
      </c>
      <c r="K31" s="12"/>
      <c r="L31" s="12">
        <f t="shared" si="1"/>
        <v>97149</v>
      </c>
      <c r="M31" s="11"/>
    </row>
    <row r="32" spans="1:13" ht="12.75" customHeight="1">
      <c r="A32" s="4" t="s">
        <v>33</v>
      </c>
      <c r="B32" s="5"/>
      <c r="C32" s="5"/>
      <c r="D32" s="12">
        <f>SUM('[1]11ytd'!D32,'[1]Dec00'!D32)</f>
        <v>12894</v>
      </c>
      <c r="E32" s="10"/>
      <c r="F32" s="12">
        <f>SUM('[1]11ytd'!F32,'[1]Dec00'!F32)</f>
        <v>34839</v>
      </c>
      <c r="G32" s="10"/>
      <c r="H32" s="12">
        <f>SUM('[1]11ytd'!H32,'[1]Dec00'!H32)</f>
        <v>537</v>
      </c>
      <c r="I32" s="10"/>
      <c r="J32" s="10">
        <f>F32+H32</f>
        <v>35376</v>
      </c>
      <c r="K32" s="10"/>
      <c r="L32" s="10">
        <f t="shared" si="1"/>
        <v>48270</v>
      </c>
      <c r="M32" s="11"/>
    </row>
    <row r="33" spans="1:13" ht="12.75" customHeight="1">
      <c r="A33" s="4" t="s">
        <v>34</v>
      </c>
      <c r="B33" s="5"/>
      <c r="C33" s="5"/>
      <c r="D33" s="12">
        <f>SUM('[1]11ytd'!D33,'[1]Dec00'!D33)</f>
        <v>2985</v>
      </c>
      <c r="E33" s="10"/>
      <c r="F33" s="12">
        <f>SUM('[1]11ytd'!F33,'[1]Dec00'!F33)</f>
        <v>7102</v>
      </c>
      <c r="G33" s="10"/>
      <c r="H33" s="12">
        <f>SUM('[1]11ytd'!H33,'[1]Dec00'!H33)</f>
        <v>0</v>
      </c>
      <c r="I33" s="10"/>
      <c r="J33" s="10">
        <f>F33</f>
        <v>7102</v>
      </c>
      <c r="K33" s="10"/>
      <c r="L33" s="10">
        <f t="shared" si="1"/>
        <v>10087</v>
      </c>
      <c r="M33" s="11"/>
    </row>
    <row r="34" spans="1:13" ht="12.75" customHeight="1">
      <c r="A34" s="4" t="s">
        <v>35</v>
      </c>
      <c r="B34" s="5"/>
      <c r="C34" s="5"/>
      <c r="D34" s="12">
        <f>SUM('[1]11ytd'!D34,'[1]Dec00'!D34)</f>
        <v>1446</v>
      </c>
      <c r="E34" s="10"/>
      <c r="F34" s="12">
        <f>SUM('[1]11ytd'!F34,'[1]Dec00'!F34)</f>
        <v>9</v>
      </c>
      <c r="G34" s="10"/>
      <c r="H34" s="12">
        <f>SUM('[1]11ytd'!H34,'[1]Dec00'!H34)</f>
        <v>0</v>
      </c>
      <c r="I34" s="10"/>
      <c r="J34" s="10">
        <f>F34+H34</f>
        <v>9</v>
      </c>
      <c r="K34" s="10"/>
      <c r="L34" s="10">
        <f t="shared" si="1"/>
        <v>1455</v>
      </c>
      <c r="M34" s="11"/>
    </row>
    <row r="35" spans="1:13" ht="12.75" customHeight="1">
      <c r="A35" s="4" t="s">
        <v>36</v>
      </c>
      <c r="B35" s="5"/>
      <c r="C35" s="5"/>
      <c r="D35" s="10">
        <f>SUM(D36:D38)</f>
        <v>34511</v>
      </c>
      <c r="E35" s="10"/>
      <c r="F35" s="10">
        <f>SUM(F36:F39)</f>
        <v>451</v>
      </c>
      <c r="G35" s="10"/>
      <c r="H35" s="10">
        <f>SUM(H36:H39)</f>
        <v>129755</v>
      </c>
      <c r="I35" s="10"/>
      <c r="J35" s="10">
        <f>SUM(J36:J39)</f>
        <v>130206</v>
      </c>
      <c r="K35" s="10"/>
      <c r="L35" s="10">
        <f t="shared" si="1"/>
        <v>164717</v>
      </c>
      <c r="M35" s="11"/>
    </row>
    <row r="36" spans="1:13" ht="12.75" customHeight="1">
      <c r="A36" s="7" t="s">
        <v>37</v>
      </c>
      <c r="B36" s="8"/>
      <c r="C36" s="8"/>
      <c r="D36" s="12">
        <f>SUM('[1]11ytd'!D36,'[1]Dec00'!D36)</f>
        <v>14569</v>
      </c>
      <c r="E36" s="12"/>
      <c r="F36" s="12">
        <f>SUM('[1]11ytd'!F36,'[1]Dec00'!F36)</f>
        <v>13</v>
      </c>
      <c r="G36" s="12"/>
      <c r="H36" s="12">
        <f>SUM('[1]11ytd'!H36,'[1]Dec00'!H36)</f>
        <v>0</v>
      </c>
      <c r="I36" s="12"/>
      <c r="J36" s="12">
        <f>F36</f>
        <v>13</v>
      </c>
      <c r="K36" s="12"/>
      <c r="L36" s="12">
        <f t="shared" si="1"/>
        <v>14582</v>
      </c>
      <c r="M36" s="11"/>
    </row>
    <row r="37" spans="1:13" ht="12.75" customHeight="1">
      <c r="A37" s="7" t="s">
        <v>38</v>
      </c>
      <c r="B37" s="8"/>
      <c r="C37" s="8"/>
      <c r="D37" s="12">
        <f>SUM('[1]11ytd'!D37,'[1]Dec00'!D37)</f>
        <v>15091</v>
      </c>
      <c r="E37" s="12"/>
      <c r="F37" s="12">
        <f>SUM('[1]11ytd'!F37,'[1]Dec00'!F37)</f>
        <v>345</v>
      </c>
      <c r="G37" s="12"/>
      <c r="H37" s="12">
        <f>SUM('[1]11ytd'!H37,'[1]Dec00'!H37)</f>
        <v>0</v>
      </c>
      <c r="I37" s="12"/>
      <c r="J37" s="12">
        <f>F37</f>
        <v>345</v>
      </c>
      <c r="K37" s="12"/>
      <c r="L37" s="12">
        <f t="shared" si="1"/>
        <v>15436</v>
      </c>
      <c r="M37" s="11"/>
    </row>
    <row r="38" spans="1:13" ht="12.75" customHeight="1">
      <c r="A38" s="7" t="s">
        <v>39</v>
      </c>
      <c r="B38" s="8"/>
      <c r="C38" s="8"/>
      <c r="D38" s="12">
        <f>SUM('[1]11ytd'!D38,'[1]Dec00'!D38)</f>
        <v>4851</v>
      </c>
      <c r="E38" s="12"/>
      <c r="F38" s="12">
        <f>SUM('[1]11ytd'!F38,'[1]Dec00'!F38)</f>
        <v>90</v>
      </c>
      <c r="G38" s="12"/>
      <c r="H38" s="12">
        <f>SUM('[1]11ytd'!H38,'[1]Dec00'!H38)</f>
        <v>0</v>
      </c>
      <c r="I38" s="12"/>
      <c r="J38" s="12">
        <f>F38</f>
        <v>90</v>
      </c>
      <c r="K38" s="12"/>
      <c r="L38" s="12">
        <f t="shared" si="1"/>
        <v>4941</v>
      </c>
      <c r="M38" s="11"/>
    </row>
    <row r="39" spans="1:13" ht="12.75" customHeight="1">
      <c r="A39" s="7" t="s">
        <v>40</v>
      </c>
      <c r="B39" s="8"/>
      <c r="C39" s="8"/>
      <c r="D39" s="12">
        <f>SUM('[1]11ytd'!D39,'[1]Dec00'!D39)</f>
        <v>0</v>
      </c>
      <c r="E39" s="12"/>
      <c r="F39" s="12">
        <f>SUM('[1]11ytd'!F39,'[1]Dec00'!F39)</f>
        <v>3</v>
      </c>
      <c r="G39" s="12"/>
      <c r="H39" s="12">
        <f>SUM('[1]11ytd'!H39,'[1]Dec00'!H39)</f>
        <v>129755</v>
      </c>
      <c r="I39" s="12"/>
      <c r="J39" s="12">
        <f>F39+H39</f>
        <v>129758</v>
      </c>
      <c r="K39" s="12"/>
      <c r="L39" s="12">
        <f t="shared" si="1"/>
        <v>129758</v>
      </c>
      <c r="M39" s="11"/>
    </row>
    <row r="40" spans="1:13" ht="12.75" customHeight="1">
      <c r="A40" s="4" t="s">
        <v>41</v>
      </c>
      <c r="B40" s="5"/>
      <c r="C40" s="5"/>
      <c r="D40" s="12">
        <f>SUM('[1]11ytd'!D40,'[1]Dec00'!D40)</f>
        <v>11256</v>
      </c>
      <c r="E40" s="10"/>
      <c r="F40" s="12">
        <f>SUM('[1]11ytd'!F40,'[1]Dec00'!F40)</f>
        <v>595</v>
      </c>
      <c r="G40" s="10"/>
      <c r="H40" s="12">
        <f>SUM('[1]11ytd'!H40,'[1]Dec00'!H40)</f>
        <v>0</v>
      </c>
      <c r="I40" s="10"/>
      <c r="J40" s="10">
        <f>F40</f>
        <v>595</v>
      </c>
      <c r="K40" s="10"/>
      <c r="L40" s="10">
        <f t="shared" si="1"/>
        <v>11851</v>
      </c>
      <c r="M40" s="11"/>
    </row>
    <row r="41" spans="1:13" ht="12.75" customHeight="1">
      <c r="A41" s="4" t="s">
        <v>42</v>
      </c>
      <c r="B41" s="5"/>
      <c r="C41" s="5"/>
      <c r="D41" s="12">
        <f>SUM('[1]11ytd'!D41,'[1]Dec00'!D41)</f>
        <v>188</v>
      </c>
      <c r="E41" s="10"/>
      <c r="F41" s="12">
        <f>SUM('[1]11ytd'!F41,'[1]Dec00'!F41)</f>
        <v>1361</v>
      </c>
      <c r="G41" s="10"/>
      <c r="H41" s="12">
        <f>SUM('[1]11ytd'!H41,'[1]Dec00'!H41)</f>
        <v>0</v>
      </c>
      <c r="I41" s="10"/>
      <c r="J41" s="10">
        <f>F41+H41</f>
        <v>1361</v>
      </c>
      <c r="K41" s="10"/>
      <c r="L41" s="10">
        <f t="shared" si="1"/>
        <v>1549</v>
      </c>
      <c r="M41" s="11"/>
    </row>
    <row r="42" spans="1:13" ht="12.75" customHeight="1">
      <c r="A42" s="4" t="s">
        <v>43</v>
      </c>
      <c r="B42" s="5"/>
      <c r="C42" s="5"/>
      <c r="D42" s="12">
        <f>SUM('[1]11ytd'!D42,'[1]Dec00'!D42)</f>
        <v>977</v>
      </c>
      <c r="E42" s="10"/>
      <c r="F42" s="12">
        <f>SUM('[1]11ytd'!F42,'[1]Dec00'!F42)</f>
        <v>0</v>
      </c>
      <c r="G42" s="10"/>
      <c r="H42" s="12">
        <f>SUM('[1]11ytd'!H42,'[1]Dec00'!H42)</f>
        <v>0</v>
      </c>
      <c r="I42" s="10"/>
      <c r="J42" s="10">
        <f>F42+H42</f>
        <v>0</v>
      </c>
      <c r="K42" s="10"/>
      <c r="L42" s="10">
        <f t="shared" si="1"/>
        <v>977</v>
      </c>
      <c r="M42" s="11"/>
    </row>
    <row r="43" spans="1:13" ht="12.75" customHeight="1">
      <c r="A43" s="4" t="s">
        <v>44</v>
      </c>
      <c r="B43" s="5"/>
      <c r="C43" s="5"/>
      <c r="D43" s="12">
        <f>SUM('[1]11ytd'!D43,'[1]Dec00'!D43)</f>
        <v>0</v>
      </c>
      <c r="E43" s="10"/>
      <c r="F43" s="12">
        <f>SUM('[1]11ytd'!F43,'[1]Dec00'!F43)</f>
        <v>0</v>
      </c>
      <c r="G43" s="10"/>
      <c r="H43" s="12">
        <f>SUM('[1]11ytd'!H43,'[1]Dec00'!H43)</f>
        <v>185828</v>
      </c>
      <c r="I43" s="10"/>
      <c r="J43" s="10">
        <f>H43</f>
        <v>185828</v>
      </c>
      <c r="K43" s="10"/>
      <c r="L43" s="10">
        <f t="shared" si="1"/>
        <v>185828</v>
      </c>
      <c r="M43" s="11"/>
    </row>
    <row r="44" spans="1:13" ht="12.75" customHeight="1">
      <c r="A44" s="4" t="s">
        <v>45</v>
      </c>
      <c r="B44" s="5"/>
      <c r="C44" s="5"/>
      <c r="D44" s="12">
        <f>SUM('[1]11ytd'!D44,'[1]Dec00'!D44)</f>
        <v>13603</v>
      </c>
      <c r="E44" s="10"/>
      <c r="F44" s="12">
        <f>SUM('[1]11ytd'!F44,'[1]Dec00'!F44)</f>
        <v>1044</v>
      </c>
      <c r="G44" s="10"/>
      <c r="H44" s="12">
        <f>SUM('[1]11ytd'!H44,'[1]Dec00'!H44)</f>
        <v>257</v>
      </c>
      <c r="I44" s="10"/>
      <c r="J44" s="10">
        <f>F44+H44</f>
        <v>1301</v>
      </c>
      <c r="K44" s="10"/>
      <c r="L44" s="10">
        <f t="shared" si="1"/>
        <v>14904</v>
      </c>
      <c r="M44" s="11"/>
    </row>
    <row r="45" spans="1:13" ht="12.75" customHeight="1">
      <c r="A45" s="8"/>
      <c r="B45" s="8"/>
      <c r="C45" s="8"/>
      <c r="D45" s="12"/>
      <c r="E45" s="12"/>
      <c r="F45" s="12"/>
      <c r="G45" s="12"/>
      <c r="H45" s="12"/>
      <c r="I45" s="12"/>
      <c r="J45" s="12"/>
      <c r="K45" s="12"/>
      <c r="L45" s="12"/>
      <c r="M45" s="11"/>
    </row>
    <row r="46" spans="1:14" ht="12.75" customHeight="1">
      <c r="A46" s="4" t="s">
        <v>46</v>
      </c>
      <c r="B46" s="5"/>
      <c r="C46" s="5"/>
      <c r="D46" s="10">
        <f>SUM(D7+D11+D16)</f>
        <v>1481492</v>
      </c>
      <c r="E46" s="10"/>
      <c r="F46" s="10">
        <f>SUM(F7+F11+F16)</f>
        <v>209716</v>
      </c>
      <c r="G46" s="10"/>
      <c r="H46" s="10">
        <f>SUM(H7+H11+H16)</f>
        <v>2512626</v>
      </c>
      <c r="I46" s="10"/>
      <c r="J46" s="10">
        <f>SUM(J7+J11+J16)</f>
        <v>2722342</v>
      </c>
      <c r="K46" s="10"/>
      <c r="L46" s="10">
        <f>SUM(L7+L11+L16)</f>
        <v>4203834</v>
      </c>
      <c r="M46" s="11"/>
      <c r="N46" s="13" t="s">
        <v>47</v>
      </c>
    </row>
    <row r="47" spans="1:13" ht="12.75" customHeight="1">
      <c r="A47" s="14">
        <f ca="1">NOW()</f>
        <v>42136.75317094907</v>
      </c>
      <c r="B47" s="8"/>
      <c r="C47" s="8"/>
      <c r="D47" s="12"/>
      <c r="E47" s="12"/>
      <c r="F47" s="12"/>
      <c r="G47" s="12"/>
      <c r="H47" s="12"/>
      <c r="I47" s="12"/>
      <c r="J47" s="12"/>
      <c r="K47" s="12"/>
      <c r="L47" s="12"/>
      <c r="M47" s="11"/>
    </row>
    <row r="48" spans="1:12" ht="12.75" customHeight="1">
      <c r="A48" s="7"/>
      <c r="B48" s="7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ht="12.75" customHeight="1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ht="12.75" customHeight="1"/>
    <row r="53" ht="12">
      <c r="A53" s="15" t="s">
        <v>47</v>
      </c>
    </row>
  </sheetData>
  <sheetProtection/>
  <printOptions horizontalCentered="1"/>
  <pageMargins left="0.75" right="0.75" top="0.75" bottom="0.75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">
      <selection activeCell="F16" sqref="F16"/>
    </sheetView>
  </sheetViews>
  <sheetFormatPr defaultColWidth="9.625" defaultRowHeight="12.75"/>
  <cols>
    <col min="1" max="2" width="9.625" style="0" customWidth="1"/>
    <col min="3" max="3" width="1.625" style="0" customWidth="1"/>
    <col min="4" max="4" width="10.625" style="0" customWidth="1"/>
    <col min="5" max="5" width="1.625" style="0" customWidth="1"/>
    <col min="6" max="6" width="9.625" style="0" customWidth="1"/>
    <col min="7" max="7" width="1.625" style="0" customWidth="1"/>
    <col min="8" max="8" width="10.625" style="0" customWidth="1"/>
    <col min="9" max="9" width="1.625" style="0" customWidth="1"/>
    <col min="10" max="10" width="9.625" style="0" customWidth="1"/>
    <col min="11" max="11" width="1.625" style="0" customWidth="1"/>
    <col min="12" max="12" width="9.625" style="0" customWidth="1"/>
    <col min="13" max="13" width="7.625" style="0" customWidth="1"/>
  </cols>
  <sheetData>
    <row r="1" spans="1:13" ht="15.75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>
      <c r="A2" s="3" t="s">
        <v>51</v>
      </c>
      <c r="B2" s="1"/>
      <c r="C2" s="1"/>
      <c r="D2" s="1"/>
      <c r="E2" s="1"/>
      <c r="F2" s="2"/>
      <c r="G2" s="1"/>
      <c r="H2" s="1"/>
      <c r="I2" s="1"/>
      <c r="J2" s="1"/>
      <c r="K2" s="1"/>
      <c r="L2" s="1"/>
      <c r="M2" s="1"/>
    </row>
    <row r="4" spans="1:12" ht="10.5" customHeight="1">
      <c r="A4" s="4" t="s">
        <v>2</v>
      </c>
      <c r="B4" s="5"/>
      <c r="C4" s="5"/>
      <c r="D4" s="6" t="s">
        <v>3</v>
      </c>
      <c r="E4" s="5"/>
      <c r="F4" s="6" t="s">
        <v>4</v>
      </c>
      <c r="G4" s="5"/>
      <c r="H4" s="4" t="s">
        <v>5</v>
      </c>
      <c r="I4" s="5"/>
      <c r="J4" s="6" t="s">
        <v>6</v>
      </c>
      <c r="K4" s="5"/>
      <c r="L4" s="6" t="s">
        <v>7</v>
      </c>
    </row>
    <row r="5" spans="1:12" ht="10.5" customHeight="1">
      <c r="A5" s="4" t="s">
        <v>8</v>
      </c>
      <c r="B5" s="5"/>
      <c r="C5" s="5"/>
      <c r="D5" s="6" t="s">
        <v>9</v>
      </c>
      <c r="E5" s="5"/>
      <c r="F5" s="6" t="s">
        <v>10</v>
      </c>
      <c r="G5" s="5"/>
      <c r="H5" s="4" t="s">
        <v>9</v>
      </c>
      <c r="I5" s="5"/>
      <c r="J5" s="6" t="s">
        <v>9</v>
      </c>
      <c r="K5" s="5"/>
      <c r="L5" s="6" t="s">
        <v>9</v>
      </c>
    </row>
    <row r="6" spans="1:12" ht="10.5" customHeight="1">
      <c r="A6" s="7"/>
      <c r="B6" s="8"/>
      <c r="C6" s="8"/>
      <c r="D6" s="9"/>
      <c r="E6" s="8"/>
      <c r="F6" s="9"/>
      <c r="G6" s="8"/>
      <c r="H6" s="7"/>
      <c r="I6" s="8"/>
      <c r="J6" s="9"/>
      <c r="K6" s="8"/>
      <c r="L6" s="9"/>
    </row>
    <row r="7" spans="1:13" ht="10.5" customHeight="1">
      <c r="A7" s="4" t="s">
        <v>11</v>
      </c>
      <c r="B7" s="5"/>
      <c r="C7" s="5"/>
      <c r="D7" s="10">
        <f>SUM(D8+D9)</f>
        <v>994457</v>
      </c>
      <c r="E7" s="10"/>
      <c r="F7" s="10">
        <f>SUM(F8+F9)</f>
        <v>13549</v>
      </c>
      <c r="G7" s="10"/>
      <c r="H7" s="10">
        <f>SUM(H8+H9)</f>
        <v>1276803</v>
      </c>
      <c r="I7" s="10"/>
      <c r="J7" s="10">
        <f>F7+H7</f>
        <v>1290352</v>
      </c>
      <c r="K7" s="10"/>
      <c r="L7" s="10">
        <f>SUM(D7+J7)</f>
        <v>2284809</v>
      </c>
      <c r="M7" s="11"/>
    </row>
    <row r="8" spans="1:13" ht="10.5" customHeight="1">
      <c r="A8" s="7" t="s">
        <v>12</v>
      </c>
      <c r="B8" s="8"/>
      <c r="C8" s="8"/>
      <c r="D8" s="12">
        <f>SUM('[2]11ytd'!D8,'[2]Dec99'!D8)</f>
        <v>941899</v>
      </c>
      <c r="E8" s="12"/>
      <c r="F8" s="12">
        <f>SUM('[2]11ytd'!F8,'[2]Dec99'!F8)</f>
        <v>13549</v>
      </c>
      <c r="G8" s="12"/>
      <c r="H8" s="12">
        <f>SUM('[2]11ytd'!H8,'[2]Dec99'!H8)</f>
        <v>1276803</v>
      </c>
      <c r="I8" s="12"/>
      <c r="J8" s="10">
        <f>F8+H8</f>
        <v>1290352</v>
      </c>
      <c r="K8" s="12"/>
      <c r="L8" s="10">
        <f>SUM(D8+J8)</f>
        <v>2232251</v>
      </c>
      <c r="M8" s="11"/>
    </row>
    <row r="9" spans="1:13" ht="10.5" customHeight="1">
      <c r="A9" s="7" t="s">
        <v>13</v>
      </c>
      <c r="B9" s="8"/>
      <c r="C9" s="8"/>
      <c r="D9" s="12">
        <f>SUM('[2]11ytd'!D9,'[2]Dec99'!D9)</f>
        <v>52558</v>
      </c>
      <c r="E9" s="12"/>
      <c r="F9" s="12">
        <f>SUM('[2]11ytd'!F9,'[2]Dec99'!F9)</f>
        <v>0</v>
      </c>
      <c r="G9" s="12"/>
      <c r="H9" s="12">
        <f>SUM('[2]11ytd'!H9,'[2]Dec99'!H9)</f>
        <v>0</v>
      </c>
      <c r="I9" s="12"/>
      <c r="J9" s="12"/>
      <c r="K9" s="12"/>
      <c r="L9" s="10">
        <f>SUM(D9+J9)</f>
        <v>52558</v>
      </c>
      <c r="M9" s="11"/>
    </row>
    <row r="10" spans="1:13" ht="10.5" customHeight="1">
      <c r="A10" s="8"/>
      <c r="B10" s="8"/>
      <c r="C10" s="8"/>
      <c r="D10" s="12"/>
      <c r="E10" s="12"/>
      <c r="F10" s="12"/>
      <c r="G10" s="12"/>
      <c r="H10" s="12"/>
      <c r="I10" s="12"/>
      <c r="J10" s="12"/>
      <c r="K10" s="12"/>
      <c r="L10" s="12"/>
      <c r="M10" s="11"/>
    </row>
    <row r="11" spans="1:13" ht="10.5" customHeight="1">
      <c r="A11" s="4" t="s">
        <v>14</v>
      </c>
      <c r="B11" s="5"/>
      <c r="C11" s="5"/>
      <c r="D11" s="10">
        <f>SUM(D12:D14)</f>
        <v>247898</v>
      </c>
      <c r="E11" s="10"/>
      <c r="F11" s="10">
        <f>SUM(F12:F14)</f>
        <v>154360</v>
      </c>
      <c r="G11" s="10"/>
      <c r="H11" s="10">
        <f>SUM(H12:H14)</f>
        <v>266396</v>
      </c>
      <c r="I11" s="10"/>
      <c r="J11" s="10">
        <f>SUM(J12:J14)</f>
        <v>420756</v>
      </c>
      <c r="K11" s="10"/>
      <c r="L11" s="10">
        <f>SUM(L12:L14)</f>
        <v>668654</v>
      </c>
      <c r="M11" s="11"/>
    </row>
    <row r="12" spans="1:13" ht="10.5" customHeight="1">
      <c r="A12" s="7" t="s">
        <v>15</v>
      </c>
      <c r="B12" s="8"/>
      <c r="C12" s="8"/>
      <c r="D12" s="12">
        <f>SUM('[2]11ytd'!D12,'[2]Dec99'!D12)</f>
        <v>247898</v>
      </c>
      <c r="E12" s="12"/>
      <c r="F12" s="12">
        <f>SUM('[2]11ytd'!F12,'[2]Dec99'!F12)</f>
        <v>131987</v>
      </c>
      <c r="G12" s="12"/>
      <c r="H12" s="12">
        <f>SUM('[2]11ytd'!H12,'[2]Dec99'!H12)</f>
        <v>266396</v>
      </c>
      <c r="I12" s="12"/>
      <c r="J12" s="12">
        <f>F12+H12</f>
        <v>398383</v>
      </c>
      <c r="K12" s="12"/>
      <c r="L12" s="12">
        <f>SUM(D12+J12)</f>
        <v>646281</v>
      </c>
      <c r="M12" s="11"/>
    </row>
    <row r="13" spans="1:13" ht="10.5" customHeight="1">
      <c r="A13" s="7" t="s">
        <v>16</v>
      </c>
      <c r="B13" s="8"/>
      <c r="C13" s="8"/>
      <c r="D13" s="12">
        <f>SUM('[2]11ytd'!D13,'[2]Dec99'!D13)</f>
        <v>0</v>
      </c>
      <c r="E13" s="12"/>
      <c r="F13" s="12">
        <f>SUM('[2]11ytd'!F13,'[2]Dec99'!F13)</f>
        <v>10232</v>
      </c>
      <c r="G13" s="12"/>
      <c r="H13" s="12">
        <f>SUM('[2]11ytd'!H13,'[2]Dec99'!H13)</f>
        <v>0</v>
      </c>
      <c r="I13" s="12"/>
      <c r="J13" s="12">
        <f>F13+H13</f>
        <v>10232</v>
      </c>
      <c r="K13" s="12"/>
      <c r="L13" s="10">
        <f>SUM(D13+J13)</f>
        <v>10232</v>
      </c>
      <c r="M13" s="11"/>
    </row>
    <row r="14" spans="1:13" ht="10.5" customHeight="1">
      <c r="A14" s="7" t="s">
        <v>17</v>
      </c>
      <c r="B14" s="8"/>
      <c r="C14" s="8"/>
      <c r="D14" s="12">
        <f>SUM('[2]11ytd'!D14,'[2]Dec99'!D14)</f>
        <v>0</v>
      </c>
      <c r="E14" s="12"/>
      <c r="F14" s="12">
        <f>SUM('[2]11ytd'!F14,'[2]Dec99'!F14)</f>
        <v>12141</v>
      </c>
      <c r="G14" s="12"/>
      <c r="H14" s="12">
        <f>SUM('[2]11ytd'!H14,'[2]Dec99'!H14)</f>
        <v>0</v>
      </c>
      <c r="I14" s="12"/>
      <c r="J14" s="12">
        <f>F14+H14</f>
        <v>12141</v>
      </c>
      <c r="K14" s="12"/>
      <c r="L14" s="12">
        <f>SUM(D14+J14)</f>
        <v>12141</v>
      </c>
      <c r="M14" s="11"/>
    </row>
    <row r="15" spans="1:13" ht="10.5" customHeight="1">
      <c r="A15" s="8"/>
      <c r="B15" s="8"/>
      <c r="C15" s="8"/>
      <c r="D15" s="12"/>
      <c r="E15" s="12"/>
      <c r="F15" s="12"/>
      <c r="G15" s="12"/>
      <c r="H15" s="12"/>
      <c r="I15" s="12"/>
      <c r="J15" s="12"/>
      <c r="K15" s="12"/>
      <c r="L15" s="12"/>
      <c r="M15" s="11"/>
    </row>
    <row r="16" spans="1:13" ht="10.5" customHeight="1">
      <c r="A16" s="4" t="s">
        <v>18</v>
      </c>
      <c r="B16" s="5"/>
      <c r="C16" s="5"/>
      <c r="D16" s="10">
        <f>SUM(D18+D22+D26+D31+D32+D33+D34+D39+D40+D41+D43)</f>
        <v>196532</v>
      </c>
      <c r="E16" s="10"/>
      <c r="F16" s="10">
        <f>SUM(F18+F22+F26+F31+F32+F33+F34+F39+F40+F41+F43)</f>
        <v>60024</v>
      </c>
      <c r="G16" s="10"/>
      <c r="H16" s="10">
        <f>SUM(H26+H31+H38+H40+H42)</f>
        <v>438272</v>
      </c>
      <c r="I16" s="10"/>
      <c r="J16" s="10">
        <f>SUM(J18+J22+J26+J31+J32+J33+J34+J39+J40+J41+J42+J43)</f>
        <v>498296</v>
      </c>
      <c r="K16" s="10"/>
      <c r="L16" s="10">
        <f>SUM(D16+J16)</f>
        <v>694828</v>
      </c>
      <c r="M16" s="11"/>
    </row>
    <row r="17" spans="1:13" ht="10.5" customHeight="1">
      <c r="A17" s="8"/>
      <c r="B17" s="8"/>
      <c r="C17" s="8"/>
      <c r="D17" s="12"/>
      <c r="E17" s="12"/>
      <c r="F17" s="12"/>
      <c r="G17" s="12"/>
      <c r="H17" s="12"/>
      <c r="I17" s="12"/>
      <c r="J17" s="12"/>
      <c r="K17" s="12"/>
      <c r="L17" s="12"/>
      <c r="M17" s="11"/>
    </row>
    <row r="18" spans="1:13" ht="10.5" customHeight="1">
      <c r="A18" s="4" t="s">
        <v>19</v>
      </c>
      <c r="B18" s="5"/>
      <c r="C18" s="5"/>
      <c r="D18" s="10">
        <f>SUM(D19:D21)</f>
        <v>93030</v>
      </c>
      <c r="E18" s="10"/>
      <c r="F18" s="10">
        <f>SUM(F19:F21)</f>
        <v>10304</v>
      </c>
      <c r="G18" s="10"/>
      <c r="H18" s="10">
        <f>SUM(H19:H21)</f>
        <v>0</v>
      </c>
      <c r="I18" s="10"/>
      <c r="J18" s="10">
        <f>SUM(J19:J21)</f>
        <v>10304</v>
      </c>
      <c r="K18" s="10"/>
      <c r="L18" s="10">
        <f>SUM(L19:L21)</f>
        <v>103334</v>
      </c>
      <c r="M18" s="11"/>
    </row>
    <row r="19" spans="1:13" ht="10.5" customHeight="1">
      <c r="A19" s="7" t="s">
        <v>21</v>
      </c>
      <c r="B19" s="8"/>
      <c r="C19" s="8"/>
      <c r="D19" s="12">
        <f>SUM('[2]11ytd'!D19,'[2]Dec99'!D19)</f>
        <v>56513</v>
      </c>
      <c r="E19" s="12"/>
      <c r="F19" s="12">
        <f>SUM('[2]11ytd'!F19,'[2]Dec99'!F19)</f>
        <v>1826</v>
      </c>
      <c r="G19" s="12"/>
      <c r="H19" s="12">
        <f>SUM('[2]11ytd'!H19,'[2]Dec99'!H19)</f>
        <v>0</v>
      </c>
      <c r="I19" s="12"/>
      <c r="J19" s="12">
        <f>F19</f>
        <v>1826</v>
      </c>
      <c r="K19" s="12"/>
      <c r="L19" s="12">
        <f aca="true" t="shared" si="0" ref="L19:L25">SUM(D19+J19)</f>
        <v>58339</v>
      </c>
      <c r="M19" s="11"/>
    </row>
    <row r="20" spans="1:13" ht="10.5" customHeight="1">
      <c r="A20" s="7" t="s">
        <v>22</v>
      </c>
      <c r="B20" s="8"/>
      <c r="C20" s="8"/>
      <c r="D20" s="12">
        <f>SUM('[2]11ytd'!D20,'[2]Dec99'!D20)</f>
        <v>30943</v>
      </c>
      <c r="E20" s="12"/>
      <c r="F20" s="12">
        <f>SUM('[2]11ytd'!F20,'[2]Dec99'!F20)</f>
        <v>1834</v>
      </c>
      <c r="G20" s="12"/>
      <c r="H20" s="12">
        <f>SUM('[2]11ytd'!H20,'[2]Dec99'!H20)</f>
        <v>0</v>
      </c>
      <c r="I20" s="12"/>
      <c r="J20" s="12">
        <f>F20</f>
        <v>1834</v>
      </c>
      <c r="K20" s="12"/>
      <c r="L20" s="12">
        <f t="shared" si="0"/>
        <v>32777</v>
      </c>
      <c r="M20" s="11"/>
    </row>
    <row r="21" spans="1:13" ht="10.5" customHeight="1">
      <c r="A21" s="7" t="s">
        <v>23</v>
      </c>
      <c r="B21" s="8"/>
      <c r="C21" s="8"/>
      <c r="D21" s="12">
        <f>SUM('[2]11ytd'!D21,'[2]Dec99'!D21)</f>
        <v>5574</v>
      </c>
      <c r="E21" s="12"/>
      <c r="F21" s="12">
        <f>SUM('[2]11ytd'!F21,'[2]Dec99'!F21)</f>
        <v>6644</v>
      </c>
      <c r="G21" s="12"/>
      <c r="H21" s="12">
        <f>SUM('[2]11ytd'!H21,'[2]Dec99'!H21)</f>
        <v>0</v>
      </c>
      <c r="I21" s="12"/>
      <c r="J21" s="12">
        <f>F21</f>
        <v>6644</v>
      </c>
      <c r="K21" s="12"/>
      <c r="L21" s="12">
        <f t="shared" si="0"/>
        <v>12218</v>
      </c>
      <c r="M21" s="11"/>
    </row>
    <row r="22" spans="1:13" ht="10.5" customHeight="1">
      <c r="A22" s="4" t="s">
        <v>24</v>
      </c>
      <c r="B22" s="5"/>
      <c r="C22" s="5"/>
      <c r="D22" s="10">
        <f>SUM(D23:D25)</f>
        <v>8416</v>
      </c>
      <c r="E22" s="10"/>
      <c r="F22" s="10">
        <f>SUM(F23:F25)</f>
        <v>223</v>
      </c>
      <c r="G22" s="10"/>
      <c r="H22" s="10">
        <f>SUM(H23:H25)</f>
        <v>0</v>
      </c>
      <c r="I22" s="10"/>
      <c r="J22" s="10">
        <f>SUM(J23:J25)</f>
        <v>223</v>
      </c>
      <c r="K22" s="10"/>
      <c r="L22" s="10">
        <f t="shared" si="0"/>
        <v>8639</v>
      </c>
      <c r="M22" s="11"/>
    </row>
    <row r="23" spans="1:13" ht="10.5" customHeight="1">
      <c r="A23" s="7" t="s">
        <v>25</v>
      </c>
      <c r="B23" s="8"/>
      <c r="C23" s="8"/>
      <c r="D23" s="12">
        <f>SUM('[2]11ytd'!D23,'[2]Dec99'!D23)</f>
        <v>5448</v>
      </c>
      <c r="E23" s="12"/>
      <c r="F23" s="12">
        <f>SUM('[2]11ytd'!F23,'[2]Dec99'!F23)</f>
        <v>99</v>
      </c>
      <c r="G23" s="12"/>
      <c r="H23" s="12">
        <f>SUM('[2]11ytd'!H23,'[2]Dec99'!H23)</f>
        <v>0</v>
      </c>
      <c r="I23" s="12"/>
      <c r="J23" s="12">
        <f>F23</f>
        <v>99</v>
      </c>
      <c r="K23" s="12"/>
      <c r="L23" s="12">
        <f t="shared" si="0"/>
        <v>5547</v>
      </c>
      <c r="M23" s="11"/>
    </row>
    <row r="24" spans="1:13" ht="10.5" customHeight="1">
      <c r="A24" s="7" t="s">
        <v>26</v>
      </c>
      <c r="B24" s="8"/>
      <c r="C24" s="8"/>
      <c r="D24" s="12">
        <f>SUM('[2]11ytd'!D24,'[2]Dec99'!D24)</f>
        <v>410</v>
      </c>
      <c r="E24" s="12"/>
      <c r="F24" s="12">
        <f>SUM('[2]11ytd'!F24,'[2]Dec99'!F24)</f>
        <v>13</v>
      </c>
      <c r="G24" s="12"/>
      <c r="H24" s="12">
        <f>SUM('[2]11ytd'!H24,'[2]Dec99'!H24)</f>
        <v>0</v>
      </c>
      <c r="I24" s="12"/>
      <c r="J24" s="12">
        <f>F24</f>
        <v>13</v>
      </c>
      <c r="K24" s="12"/>
      <c r="L24" s="12">
        <f t="shared" si="0"/>
        <v>423</v>
      </c>
      <c r="M24" s="11"/>
    </row>
    <row r="25" spans="1:13" ht="10.5" customHeight="1">
      <c r="A25" s="7" t="s">
        <v>27</v>
      </c>
      <c r="B25" s="8"/>
      <c r="C25" s="8"/>
      <c r="D25" s="12">
        <f>SUM('[2]11ytd'!D25,'[2]Dec99'!D25)</f>
        <v>2558</v>
      </c>
      <c r="E25" s="12"/>
      <c r="F25" s="12">
        <f>SUM('[2]11ytd'!F25,'[2]Dec99'!F25)</f>
        <v>111</v>
      </c>
      <c r="G25" s="12"/>
      <c r="H25" s="12">
        <f>SUM('[2]11ytd'!H25,'[2]Dec99'!H25)</f>
        <v>0</v>
      </c>
      <c r="I25" s="12"/>
      <c r="J25" s="12">
        <f>F25</f>
        <v>111</v>
      </c>
      <c r="K25" s="12"/>
      <c r="L25" s="12">
        <f t="shared" si="0"/>
        <v>2669</v>
      </c>
      <c r="M25" s="11"/>
    </row>
    <row r="26" spans="1:13" ht="10.5" customHeight="1">
      <c r="A26" s="4" t="s">
        <v>28</v>
      </c>
      <c r="B26" s="5"/>
      <c r="C26" s="5"/>
      <c r="D26" s="10">
        <f>SUM(D27:D30)</f>
        <v>7832</v>
      </c>
      <c r="E26" s="10"/>
      <c r="F26" s="10">
        <f>SUM(F27:F30)</f>
        <v>4032</v>
      </c>
      <c r="G26" s="10"/>
      <c r="H26" s="10">
        <f>SUM(H27:H30)</f>
        <v>186251</v>
      </c>
      <c r="I26" s="10"/>
      <c r="J26" s="10">
        <f>SUM(J27:J30)</f>
        <v>190283</v>
      </c>
      <c r="K26" s="10"/>
      <c r="L26" s="10">
        <f>SUM(L27:L30)</f>
        <v>198115</v>
      </c>
      <c r="M26" s="11"/>
    </row>
    <row r="27" spans="1:13" ht="10.5" customHeight="1">
      <c r="A27" s="7" t="s">
        <v>29</v>
      </c>
      <c r="B27" s="8"/>
      <c r="C27" s="8"/>
      <c r="D27" s="12">
        <f>SUM('[2]11ytd'!D27,'[2]Dec99'!D27)</f>
        <v>3235</v>
      </c>
      <c r="E27" s="12"/>
      <c r="F27" s="12">
        <f>SUM('[2]11ytd'!F27,'[2]Dec99'!F27)</f>
        <v>3145</v>
      </c>
      <c r="G27" s="12"/>
      <c r="H27" s="12">
        <f>SUM('[2]11ytd'!H27,'[2]Dec99'!H27)</f>
        <v>0</v>
      </c>
      <c r="I27" s="12"/>
      <c r="J27" s="12">
        <f>F27</f>
        <v>3145</v>
      </c>
      <c r="K27" s="12"/>
      <c r="L27" s="12">
        <f aca="true" t="shared" si="1" ref="L27:L43">SUM(D27+J27)</f>
        <v>6380</v>
      </c>
      <c r="M27" s="11"/>
    </row>
    <row r="28" spans="1:13" ht="10.5" customHeight="1">
      <c r="A28" s="7" t="s">
        <v>30</v>
      </c>
      <c r="B28" s="8"/>
      <c r="C28" s="8"/>
      <c r="D28" s="12">
        <f>SUM('[2]11ytd'!D28,'[2]Dec99'!D28)</f>
        <v>4597</v>
      </c>
      <c r="E28" s="12"/>
      <c r="F28" s="12">
        <f>SUM('[2]11ytd'!F28,'[2]Dec99'!F28)</f>
        <v>887</v>
      </c>
      <c r="G28" s="12"/>
      <c r="H28" s="12">
        <f>SUM('[2]11ytd'!H28,'[2]Dec99'!H28)</f>
        <v>0</v>
      </c>
      <c r="I28" s="12"/>
      <c r="J28" s="12">
        <f>F28</f>
        <v>887</v>
      </c>
      <c r="K28" s="12"/>
      <c r="L28" s="12">
        <f t="shared" si="1"/>
        <v>5484</v>
      </c>
      <c r="M28" s="11"/>
    </row>
    <row r="29" spans="1:13" ht="10.5" customHeight="1">
      <c r="A29" s="7" t="s">
        <v>31</v>
      </c>
      <c r="B29" s="8"/>
      <c r="C29" s="8"/>
      <c r="D29" s="12">
        <f>SUM('[2]11ytd'!D29,'[2]Dec99'!D29)</f>
        <v>0</v>
      </c>
      <c r="E29" s="12"/>
      <c r="F29" s="12">
        <f>SUM('[2]11ytd'!F29,'[2]Dec99'!F29)</f>
        <v>0</v>
      </c>
      <c r="G29" s="12"/>
      <c r="H29" s="12">
        <f>SUM('[2]11ytd'!H29,'[2]Dec99'!H29)</f>
        <v>81248</v>
      </c>
      <c r="I29" s="12"/>
      <c r="J29" s="12">
        <f>H29</f>
        <v>81248</v>
      </c>
      <c r="K29" s="12"/>
      <c r="L29" s="12">
        <f t="shared" si="1"/>
        <v>81248</v>
      </c>
      <c r="M29" s="11"/>
    </row>
    <row r="30" spans="1:13" ht="10.5" customHeight="1">
      <c r="A30" s="7" t="s">
        <v>32</v>
      </c>
      <c r="B30" s="8"/>
      <c r="C30" s="8"/>
      <c r="D30" s="12">
        <f>SUM('[2]11ytd'!D30,'[2]Dec99'!D30)</f>
        <v>0</v>
      </c>
      <c r="E30" s="12"/>
      <c r="F30" s="12">
        <f>SUM('[2]11ytd'!F30,'[2]Dec99'!F30)</f>
        <v>0</v>
      </c>
      <c r="G30" s="12"/>
      <c r="H30" s="12">
        <f>SUM('[2]11ytd'!H30,'[2]Dec99'!H30)</f>
        <v>105003</v>
      </c>
      <c r="I30" s="12"/>
      <c r="J30" s="12">
        <f>H30</f>
        <v>105003</v>
      </c>
      <c r="K30" s="12"/>
      <c r="L30" s="12">
        <f t="shared" si="1"/>
        <v>105003</v>
      </c>
      <c r="M30" s="11"/>
    </row>
    <row r="31" spans="1:13" ht="10.5" customHeight="1">
      <c r="A31" s="4" t="s">
        <v>33</v>
      </c>
      <c r="B31" s="5"/>
      <c r="C31" s="5"/>
      <c r="D31" s="12">
        <f>SUM('[2]11ytd'!D31,'[2]Dec99'!D31)</f>
        <v>12821</v>
      </c>
      <c r="E31" s="10"/>
      <c r="F31" s="12">
        <f>SUM('[2]11ytd'!F31,'[2]Dec99'!F31)</f>
        <v>33434</v>
      </c>
      <c r="G31" s="10"/>
      <c r="H31" s="12">
        <f>SUM('[2]11ytd'!H31,'[2]Dec99'!H31)</f>
        <v>833</v>
      </c>
      <c r="I31" s="10"/>
      <c r="J31" s="10">
        <f>F31+H31</f>
        <v>34267</v>
      </c>
      <c r="K31" s="10"/>
      <c r="L31" s="10">
        <f t="shared" si="1"/>
        <v>47088</v>
      </c>
      <c r="M31" s="11"/>
    </row>
    <row r="32" spans="1:13" ht="10.5" customHeight="1">
      <c r="A32" s="4" t="s">
        <v>34</v>
      </c>
      <c r="B32" s="5"/>
      <c r="C32" s="5"/>
      <c r="D32" s="12">
        <f>SUM('[2]11ytd'!D32,'[2]Dec99'!D32)</f>
        <v>3637</v>
      </c>
      <c r="E32" s="10"/>
      <c r="F32" s="12">
        <f>SUM('[2]11ytd'!F32,'[2]Dec99'!F32)</f>
        <v>8867</v>
      </c>
      <c r="G32" s="10"/>
      <c r="H32" s="12">
        <f>SUM('[2]11ytd'!H32,'[2]Dec99'!H32)</f>
        <v>0</v>
      </c>
      <c r="I32" s="10"/>
      <c r="J32" s="10">
        <f>F32</f>
        <v>8867</v>
      </c>
      <c r="K32" s="10"/>
      <c r="L32" s="10">
        <f t="shared" si="1"/>
        <v>12504</v>
      </c>
      <c r="M32" s="11"/>
    </row>
    <row r="33" spans="1:13" ht="10.5" customHeight="1">
      <c r="A33" s="4" t="s">
        <v>35</v>
      </c>
      <c r="B33" s="5"/>
      <c r="C33" s="5"/>
      <c r="D33" s="12">
        <f>SUM('[2]11ytd'!D33,'[2]Dec99'!D33)</f>
        <v>860</v>
      </c>
      <c r="E33" s="10"/>
      <c r="F33" s="12">
        <f>SUM('[2]11ytd'!F33,'[2]Dec99'!F33)</f>
        <v>0</v>
      </c>
      <c r="G33" s="10"/>
      <c r="H33" s="12">
        <f>SUM('[2]11ytd'!H33,'[2]Dec99'!H33)</f>
        <v>0</v>
      </c>
      <c r="I33" s="10"/>
      <c r="J33" s="10">
        <f>F33+H33</f>
        <v>0</v>
      </c>
      <c r="K33" s="10"/>
      <c r="L33" s="10">
        <f t="shared" si="1"/>
        <v>860</v>
      </c>
      <c r="M33" s="11"/>
    </row>
    <row r="34" spans="1:13" ht="10.5" customHeight="1">
      <c r="A34" s="4" t="s">
        <v>36</v>
      </c>
      <c r="B34" s="5"/>
      <c r="C34" s="5"/>
      <c r="D34" s="10">
        <f>SUM(D35:D37)</f>
        <v>47265</v>
      </c>
      <c r="E34" s="10"/>
      <c r="F34" s="10">
        <f>SUM(F35:F38)</f>
        <v>403</v>
      </c>
      <c r="G34" s="10"/>
      <c r="H34" s="10">
        <f>SUM(H35:H38)</f>
        <v>122069</v>
      </c>
      <c r="I34" s="10"/>
      <c r="J34" s="10">
        <f>SUM(J35:J38)</f>
        <v>122472</v>
      </c>
      <c r="K34" s="10"/>
      <c r="L34" s="10">
        <f t="shared" si="1"/>
        <v>169737</v>
      </c>
      <c r="M34" s="11"/>
    </row>
    <row r="35" spans="1:13" ht="10.5" customHeight="1">
      <c r="A35" s="7" t="s">
        <v>37</v>
      </c>
      <c r="B35" s="8"/>
      <c r="C35" s="8"/>
      <c r="D35" s="12">
        <f>SUM('[2]11ytd'!D35,'[2]Dec99'!D35)</f>
        <v>27081</v>
      </c>
      <c r="E35" s="12"/>
      <c r="F35" s="12">
        <f>SUM('[2]11ytd'!F35,'[2]Dec99'!F35)</f>
        <v>53</v>
      </c>
      <c r="G35" s="12"/>
      <c r="H35" s="12">
        <f>SUM('[2]11ytd'!H35,'[2]Dec99'!H35)</f>
        <v>0</v>
      </c>
      <c r="I35" s="12"/>
      <c r="J35" s="12">
        <f>F35</f>
        <v>53</v>
      </c>
      <c r="K35" s="12"/>
      <c r="L35" s="12">
        <f t="shared" si="1"/>
        <v>27134</v>
      </c>
      <c r="M35" s="11"/>
    </row>
    <row r="36" spans="1:13" ht="10.5" customHeight="1">
      <c r="A36" s="7" t="s">
        <v>38</v>
      </c>
      <c r="B36" s="8"/>
      <c r="C36" s="8"/>
      <c r="D36" s="12">
        <f>SUM('[2]11ytd'!D36,'[2]Dec99'!D36)</f>
        <v>14722</v>
      </c>
      <c r="E36" s="12"/>
      <c r="F36" s="12">
        <f>SUM('[2]11ytd'!F36,'[2]Dec99'!F36)</f>
        <v>282</v>
      </c>
      <c r="G36" s="12"/>
      <c r="H36" s="12">
        <f>SUM('[2]11ytd'!H36,'[2]Dec99'!H36)</f>
        <v>0</v>
      </c>
      <c r="I36" s="12"/>
      <c r="J36" s="12">
        <f>F36</f>
        <v>282</v>
      </c>
      <c r="K36" s="12"/>
      <c r="L36" s="12">
        <f t="shared" si="1"/>
        <v>15004</v>
      </c>
      <c r="M36" s="11"/>
    </row>
    <row r="37" spans="1:13" ht="10.5" customHeight="1">
      <c r="A37" s="7" t="s">
        <v>39</v>
      </c>
      <c r="B37" s="8"/>
      <c r="C37" s="8"/>
      <c r="D37" s="12">
        <f>SUM('[2]11ytd'!D37,'[2]Dec99'!D37)</f>
        <v>5462</v>
      </c>
      <c r="E37" s="12"/>
      <c r="F37" s="12">
        <f>SUM('[2]11ytd'!F37,'[2]Dec99'!F37)</f>
        <v>63</v>
      </c>
      <c r="G37" s="12"/>
      <c r="H37" s="12">
        <f>SUM('[2]11ytd'!H37,'[2]Dec99'!H37)</f>
        <v>0</v>
      </c>
      <c r="I37" s="12"/>
      <c r="J37" s="12">
        <f>F37</f>
        <v>63</v>
      </c>
      <c r="K37" s="12"/>
      <c r="L37" s="12">
        <f t="shared" si="1"/>
        <v>5525</v>
      </c>
      <c r="M37" s="11"/>
    </row>
    <row r="38" spans="1:13" ht="10.5" customHeight="1">
      <c r="A38" s="7" t="s">
        <v>40</v>
      </c>
      <c r="B38" s="8"/>
      <c r="C38" s="8"/>
      <c r="D38" s="12">
        <f>SUM('[2]11ytd'!D38,'[2]Dec99'!D38)</f>
        <v>0</v>
      </c>
      <c r="E38" s="12"/>
      <c r="F38" s="12">
        <f>SUM('[2]11ytd'!F38,'[2]Dec99'!F38)</f>
        <v>5</v>
      </c>
      <c r="G38" s="12"/>
      <c r="H38" s="12">
        <f>SUM('[2]11ytd'!H38,'[2]Dec99'!H38)</f>
        <v>122069</v>
      </c>
      <c r="I38" s="12"/>
      <c r="J38" s="12">
        <f>F38+H38</f>
        <v>122074</v>
      </c>
      <c r="K38" s="12"/>
      <c r="L38" s="12">
        <f t="shared" si="1"/>
        <v>122074</v>
      </c>
      <c r="M38" s="11"/>
    </row>
    <row r="39" spans="1:13" ht="10.5" customHeight="1">
      <c r="A39" s="4" t="s">
        <v>41</v>
      </c>
      <c r="B39" s="5"/>
      <c r="C39" s="5"/>
      <c r="D39" s="12">
        <f>SUM('[2]11ytd'!D39,'[2]Dec99'!D39)</f>
        <v>9805</v>
      </c>
      <c r="E39" s="10"/>
      <c r="F39" s="12">
        <f>SUM('[2]11ytd'!F39,'[2]Dec99'!F39)</f>
        <v>709</v>
      </c>
      <c r="G39" s="10"/>
      <c r="H39" s="12">
        <f>SUM('[2]11ytd'!H39,'[2]Dec99'!H39)</f>
        <v>0</v>
      </c>
      <c r="I39" s="10"/>
      <c r="J39" s="10">
        <f>F39</f>
        <v>709</v>
      </c>
      <c r="K39" s="10"/>
      <c r="L39" s="10">
        <f t="shared" si="1"/>
        <v>10514</v>
      </c>
      <c r="M39" s="11"/>
    </row>
    <row r="40" spans="1:13" ht="10.5" customHeight="1">
      <c r="A40" s="4" t="s">
        <v>42</v>
      </c>
      <c r="B40" s="5"/>
      <c r="C40" s="5"/>
      <c r="D40" s="12">
        <f>SUM('[2]11ytd'!D40,'[2]Dec99'!D40)</f>
        <v>275</v>
      </c>
      <c r="E40" s="10"/>
      <c r="F40" s="12">
        <f>SUM('[2]11ytd'!F40,'[2]Dec99'!F40)</f>
        <v>1520</v>
      </c>
      <c r="G40" s="10"/>
      <c r="H40" s="12">
        <f>SUM('[2]11ytd'!H40,'[2]Dec99'!H40)</f>
        <v>43</v>
      </c>
      <c r="I40" s="10"/>
      <c r="J40" s="10">
        <f>F40+H40</f>
        <v>1563</v>
      </c>
      <c r="K40" s="10"/>
      <c r="L40" s="10">
        <f t="shared" si="1"/>
        <v>1838</v>
      </c>
      <c r="M40" s="11"/>
    </row>
    <row r="41" spans="1:13" ht="10.5" customHeight="1">
      <c r="A41" s="4" t="s">
        <v>43</v>
      </c>
      <c r="B41" s="5"/>
      <c r="C41" s="5"/>
      <c r="D41" s="12">
        <f>SUM('[2]11ytd'!D41,'[2]Dec99'!D41)</f>
        <v>1323</v>
      </c>
      <c r="E41" s="10"/>
      <c r="F41" s="12">
        <f>SUM('[2]11ytd'!F41,'[2]Dec99'!F41)</f>
        <v>0</v>
      </c>
      <c r="G41" s="10"/>
      <c r="H41" s="12">
        <f>SUM('[2]11ytd'!H41,'[2]Dec99'!H41)</f>
        <v>0</v>
      </c>
      <c r="I41" s="10"/>
      <c r="J41" s="10">
        <f>F41+H41</f>
        <v>0</v>
      </c>
      <c r="K41" s="10"/>
      <c r="L41" s="10">
        <f t="shared" si="1"/>
        <v>1323</v>
      </c>
      <c r="M41" s="11"/>
    </row>
    <row r="42" spans="1:13" ht="10.5" customHeight="1">
      <c r="A42" s="4" t="s">
        <v>52</v>
      </c>
      <c r="B42" s="5"/>
      <c r="C42" s="5"/>
      <c r="D42" s="12">
        <f>SUM('[2]11ytd'!D42,'[2]Dec99'!D42)</f>
        <v>75</v>
      </c>
      <c r="E42" s="10"/>
      <c r="F42" s="12">
        <f>SUM('[2]11ytd'!F42,'[2]Dec99'!F42)</f>
        <v>0</v>
      </c>
      <c r="G42" s="10"/>
      <c r="H42" s="12">
        <f>SUM('[2]11ytd'!H42,'[2]Dec99'!H42)</f>
        <v>129076</v>
      </c>
      <c r="I42" s="10"/>
      <c r="J42" s="10">
        <f>H42</f>
        <v>129076</v>
      </c>
      <c r="K42" s="10"/>
      <c r="L42" s="10">
        <f t="shared" si="1"/>
        <v>129151</v>
      </c>
      <c r="M42" s="11"/>
    </row>
    <row r="43" spans="1:13" ht="10.5" customHeight="1">
      <c r="A43" s="4" t="s">
        <v>45</v>
      </c>
      <c r="B43" s="5"/>
      <c r="C43" s="5"/>
      <c r="D43" s="12">
        <f>SUM('[2]11ytd'!D43,'[2]Dec99'!D43)</f>
        <v>11268</v>
      </c>
      <c r="E43" s="10"/>
      <c r="F43" s="12">
        <f>SUM('[2]11ytd'!F43,'[2]Dec99'!F43)</f>
        <v>532</v>
      </c>
      <c r="G43" s="10"/>
      <c r="H43" s="10"/>
      <c r="I43" s="10"/>
      <c r="J43" s="10">
        <f>F43+H43</f>
        <v>532</v>
      </c>
      <c r="K43" s="10"/>
      <c r="L43" s="10">
        <f t="shared" si="1"/>
        <v>11800</v>
      </c>
      <c r="M43" s="11"/>
    </row>
    <row r="44" spans="1:13" ht="10.5" customHeight="1">
      <c r="A44" s="8"/>
      <c r="B44" s="8"/>
      <c r="C44" s="8"/>
      <c r="D44" s="12"/>
      <c r="E44" s="12"/>
      <c r="F44" s="12"/>
      <c r="G44" s="12"/>
      <c r="H44" s="12"/>
      <c r="I44" s="12"/>
      <c r="J44" s="12"/>
      <c r="K44" s="12"/>
      <c r="L44" s="12"/>
      <c r="M44" s="11"/>
    </row>
    <row r="45" spans="1:14" ht="10.5" customHeight="1">
      <c r="A45" s="4" t="s">
        <v>46</v>
      </c>
      <c r="B45" s="5"/>
      <c r="C45" s="5"/>
      <c r="D45" s="10">
        <f>SUM(D7+D11+D16)</f>
        <v>1438887</v>
      </c>
      <c r="E45" s="10"/>
      <c r="F45" s="10">
        <f>SUM(F7+F11+F16)</f>
        <v>227933</v>
      </c>
      <c r="G45" s="10"/>
      <c r="H45" s="10">
        <f>SUM(H7+H11+H16)</f>
        <v>1981471</v>
      </c>
      <c r="I45" s="10"/>
      <c r="J45" s="10">
        <f>SUM(J7+J11+J16)</f>
        <v>2209404</v>
      </c>
      <c r="K45" s="10"/>
      <c r="L45" s="10">
        <f>SUM(L7+L11+L16)</f>
        <v>3648291</v>
      </c>
      <c r="M45" s="11"/>
      <c r="N45" s="13" t="s">
        <v>47</v>
      </c>
    </row>
    <row r="46" spans="1:13" ht="12.75">
      <c r="A46" s="8" t="s">
        <v>53</v>
      </c>
      <c r="B46" s="8"/>
      <c r="C46" s="8"/>
      <c r="D46" s="12"/>
      <c r="E46" s="12"/>
      <c r="F46" s="12"/>
      <c r="G46" s="12"/>
      <c r="H46" s="12"/>
      <c r="I46" s="12"/>
      <c r="J46" s="12"/>
      <c r="K46" s="12"/>
      <c r="L46" s="12"/>
      <c r="M46" s="11"/>
    </row>
    <row r="47" spans="1:12" ht="12.75">
      <c r="A47" s="7"/>
      <c r="B47" s="7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2" ht="12.75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2" ht="12.75">
      <c r="A49" s="8"/>
      <c r="B49" s="8"/>
    </row>
    <row r="52" ht="12">
      <c r="A52" s="15" t="s">
        <v>47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">
      <selection activeCell="F16" sqref="F16"/>
    </sheetView>
  </sheetViews>
  <sheetFormatPr defaultColWidth="9.625" defaultRowHeight="12.75"/>
  <cols>
    <col min="1" max="2" width="9.625" style="0" customWidth="1"/>
    <col min="3" max="3" width="1.625" style="0" customWidth="1"/>
    <col min="4" max="4" width="10.625" style="0" customWidth="1"/>
    <col min="5" max="5" width="1.625" style="0" customWidth="1"/>
    <col min="6" max="6" width="9.625" style="0" customWidth="1"/>
    <col min="7" max="7" width="1.625" style="0" customWidth="1"/>
    <col min="8" max="8" width="10.625" style="0" customWidth="1"/>
    <col min="9" max="9" width="1.625" style="0" customWidth="1"/>
    <col min="10" max="10" width="9.625" style="0" customWidth="1"/>
    <col min="11" max="11" width="1.625" style="0" customWidth="1"/>
    <col min="12" max="12" width="9.625" style="0" customWidth="1"/>
    <col min="13" max="13" width="7.625" style="0" customWidth="1"/>
  </cols>
  <sheetData>
    <row r="1" spans="1:13" ht="15.75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>
      <c r="A2" s="3" t="s">
        <v>54</v>
      </c>
      <c r="B2" s="1"/>
      <c r="C2" s="1"/>
      <c r="D2" s="1"/>
      <c r="E2" s="1"/>
      <c r="F2" s="2"/>
      <c r="G2" s="1"/>
      <c r="H2" s="1"/>
      <c r="I2" s="1"/>
      <c r="J2" s="1"/>
      <c r="K2" s="1"/>
      <c r="L2" s="1"/>
      <c r="M2" s="1"/>
    </row>
    <row r="4" spans="1:12" ht="10.5" customHeight="1">
      <c r="A4" s="4" t="s">
        <v>2</v>
      </c>
      <c r="B4" s="5"/>
      <c r="C4" s="5"/>
      <c r="D4" s="6" t="s">
        <v>3</v>
      </c>
      <c r="E4" s="5"/>
      <c r="F4" s="6" t="s">
        <v>4</v>
      </c>
      <c r="G4" s="5"/>
      <c r="H4" s="4" t="s">
        <v>5</v>
      </c>
      <c r="I4" s="5"/>
      <c r="J4" s="6" t="s">
        <v>6</v>
      </c>
      <c r="K4" s="5"/>
      <c r="L4" s="6" t="s">
        <v>7</v>
      </c>
    </row>
    <row r="5" spans="1:12" ht="10.5" customHeight="1">
      <c r="A5" s="4" t="s">
        <v>8</v>
      </c>
      <c r="B5" s="5"/>
      <c r="C5" s="5"/>
      <c r="D5" s="6" t="s">
        <v>9</v>
      </c>
      <c r="E5" s="5"/>
      <c r="F5" s="6" t="s">
        <v>10</v>
      </c>
      <c r="G5" s="5"/>
      <c r="H5" s="4" t="s">
        <v>9</v>
      </c>
      <c r="I5" s="5"/>
      <c r="J5" s="6" t="s">
        <v>9</v>
      </c>
      <c r="K5" s="5"/>
      <c r="L5" s="6" t="s">
        <v>9</v>
      </c>
    </row>
    <row r="6" spans="1:12" ht="10.5" customHeight="1">
      <c r="A6" s="7"/>
      <c r="B6" s="8"/>
      <c r="C6" s="8"/>
      <c r="D6" s="9"/>
      <c r="E6" s="8"/>
      <c r="F6" s="9"/>
      <c r="G6" s="8"/>
      <c r="H6" s="7"/>
      <c r="I6" s="8"/>
      <c r="J6" s="9"/>
      <c r="K6" s="8"/>
      <c r="L6" s="9"/>
    </row>
    <row r="7" spans="1:13" ht="10.5" customHeight="1">
      <c r="A7" s="4" t="s">
        <v>11</v>
      </c>
      <c r="B7" s="5"/>
      <c r="C7" s="5"/>
      <c r="D7" s="10">
        <f>SUM(D8+D9)</f>
        <v>852788</v>
      </c>
      <c r="E7" s="10"/>
      <c r="F7" s="10">
        <f>SUM(F8+F9)</f>
        <v>5419</v>
      </c>
      <c r="G7" s="10"/>
      <c r="H7" s="10">
        <f>SUM(H8+H9)</f>
        <v>1031535</v>
      </c>
      <c r="I7" s="10"/>
      <c r="J7" s="10">
        <f>F7+H7</f>
        <v>1036954</v>
      </c>
      <c r="K7" s="10"/>
      <c r="L7" s="10">
        <f>SUM(D7+J7)</f>
        <v>1889742</v>
      </c>
      <c r="M7" s="11"/>
    </row>
    <row r="8" spans="1:13" ht="10.5" customHeight="1">
      <c r="A8" s="7" t="s">
        <v>12</v>
      </c>
      <c r="B8" s="8"/>
      <c r="C8" s="8"/>
      <c r="D8" s="12">
        <f>SUM('[3]11ytd'!D8,'[3]Dec98'!D8)</f>
        <v>791743</v>
      </c>
      <c r="E8" s="12"/>
      <c r="F8" s="12">
        <f>SUM('[3]11ytd'!F8,'[3]Dec98'!F8)</f>
        <v>5419</v>
      </c>
      <c r="G8" s="12"/>
      <c r="H8" s="12">
        <f>SUM('[3]11ytd'!H8,'[3]Dec98'!H8)</f>
        <v>1031535</v>
      </c>
      <c r="I8" s="12"/>
      <c r="J8" s="10">
        <f>F8+H8</f>
        <v>1036954</v>
      </c>
      <c r="K8" s="12"/>
      <c r="L8" s="10">
        <f>SUM(D8+J8)</f>
        <v>1828697</v>
      </c>
      <c r="M8" s="11"/>
    </row>
    <row r="9" spans="1:13" ht="10.5" customHeight="1">
      <c r="A9" s="7" t="s">
        <v>13</v>
      </c>
      <c r="B9" s="8"/>
      <c r="C9" s="8"/>
      <c r="D9" s="12">
        <f>SUM('[3]11ytd'!D9,'[3]Dec98'!D9)</f>
        <v>61045</v>
      </c>
      <c r="E9" s="12"/>
      <c r="F9" s="12">
        <f>SUM('[3]11ytd'!F9,'[3]Dec98'!F9)</f>
        <v>0</v>
      </c>
      <c r="G9" s="12"/>
      <c r="H9" s="12">
        <f>SUM('[3]11ytd'!H9,'[3]Dec98'!H9)</f>
        <v>0</v>
      </c>
      <c r="I9" s="12"/>
      <c r="J9" s="12"/>
      <c r="K9" s="12"/>
      <c r="L9" s="10">
        <f>SUM(D9+J9)</f>
        <v>61045</v>
      </c>
      <c r="M9" s="11"/>
    </row>
    <row r="10" spans="1:13" ht="10.5" customHeight="1">
      <c r="A10" s="8"/>
      <c r="B10" s="8"/>
      <c r="C10" s="8"/>
      <c r="D10" s="12"/>
      <c r="E10" s="12"/>
      <c r="F10" s="12"/>
      <c r="G10" s="12"/>
      <c r="H10" s="12"/>
      <c r="I10" s="12"/>
      <c r="J10" s="12"/>
      <c r="K10" s="12"/>
      <c r="L10" s="12"/>
      <c r="M10" s="11"/>
    </row>
    <row r="11" spans="1:13" ht="10.5" customHeight="1">
      <c r="A11" s="4" t="s">
        <v>14</v>
      </c>
      <c r="B11" s="5"/>
      <c r="C11" s="5"/>
      <c r="D11" s="10">
        <f>SUM(D12:D14)</f>
        <v>256404</v>
      </c>
      <c r="E11" s="10"/>
      <c r="F11" s="10">
        <f>SUM(F12:F14)</f>
        <v>248830</v>
      </c>
      <c r="G11" s="10"/>
      <c r="H11" s="10">
        <f>SUM(H12:H14)</f>
        <v>304626</v>
      </c>
      <c r="I11" s="10"/>
      <c r="J11" s="10">
        <f>SUM(J12:J14)</f>
        <v>553456</v>
      </c>
      <c r="K11" s="10"/>
      <c r="L11" s="10">
        <f>SUM(L12:L14)</f>
        <v>809860</v>
      </c>
      <c r="M11" s="11"/>
    </row>
    <row r="12" spans="1:13" ht="10.5" customHeight="1">
      <c r="A12" s="7" t="s">
        <v>15</v>
      </c>
      <c r="B12" s="8"/>
      <c r="C12" s="8"/>
      <c r="D12" s="12">
        <f>SUM('[3]11ytd'!D12,'[3]Dec98'!D12)</f>
        <v>256397</v>
      </c>
      <c r="E12" s="12"/>
      <c r="F12" s="12">
        <f>SUM('[3]11ytd'!F12,'[3]Dec98'!F12)</f>
        <v>227693</v>
      </c>
      <c r="G12" s="12"/>
      <c r="H12" s="12">
        <f>SUM('[3]11ytd'!H12,'[3]Dec98'!H12)</f>
        <v>304626</v>
      </c>
      <c r="I12" s="12"/>
      <c r="J12" s="12">
        <f>F12+H12</f>
        <v>532319</v>
      </c>
      <c r="K12" s="12"/>
      <c r="L12" s="12">
        <f>SUM(D12+J12)</f>
        <v>788716</v>
      </c>
      <c r="M12" s="11"/>
    </row>
    <row r="13" spans="1:13" ht="10.5" customHeight="1">
      <c r="A13" s="7" t="s">
        <v>16</v>
      </c>
      <c r="B13" s="8"/>
      <c r="C13" s="8"/>
      <c r="D13" s="12">
        <f>SUM('[3]11ytd'!D13,'[3]Dec98'!D13)</f>
        <v>0</v>
      </c>
      <c r="E13" s="12"/>
      <c r="F13" s="12">
        <f>SUM('[3]11ytd'!F13,'[3]Dec98'!F13)</f>
        <v>10666</v>
      </c>
      <c r="G13" s="12"/>
      <c r="H13" s="12">
        <f>SUM('[3]11ytd'!H13,'[3]Dec98'!H13)</f>
        <v>0</v>
      </c>
      <c r="I13" s="12"/>
      <c r="J13" s="12">
        <f>F13+H13</f>
        <v>10666</v>
      </c>
      <c r="K13" s="12"/>
      <c r="L13" s="10">
        <f>SUM(D13+J13)</f>
        <v>10666</v>
      </c>
      <c r="M13" s="11"/>
    </row>
    <row r="14" spans="1:13" ht="10.5" customHeight="1">
      <c r="A14" s="7" t="s">
        <v>17</v>
      </c>
      <c r="B14" s="8"/>
      <c r="C14" s="8"/>
      <c r="D14" s="12">
        <f>SUM('[3]11ytd'!D14,'[3]Dec98'!D14)</f>
        <v>7</v>
      </c>
      <c r="E14" s="12"/>
      <c r="F14" s="12">
        <f>SUM('[3]11ytd'!F14,'[3]Dec98'!F14)</f>
        <v>10471</v>
      </c>
      <c r="G14" s="12"/>
      <c r="H14" s="12">
        <f>SUM('[3]11ytd'!H14,'[3]Dec98'!H14)</f>
        <v>0</v>
      </c>
      <c r="I14" s="12"/>
      <c r="J14" s="12">
        <f>F14+H14</f>
        <v>10471</v>
      </c>
      <c r="K14" s="12"/>
      <c r="L14" s="12">
        <f>SUM(D14+J14)</f>
        <v>10478</v>
      </c>
      <c r="M14" s="11"/>
    </row>
    <row r="15" spans="1:13" ht="10.5" customHeight="1">
      <c r="A15" s="8"/>
      <c r="B15" s="8"/>
      <c r="C15" s="8"/>
      <c r="D15" s="12"/>
      <c r="E15" s="12"/>
      <c r="F15" s="12"/>
      <c r="G15" s="12"/>
      <c r="H15" s="12"/>
      <c r="I15" s="12"/>
      <c r="J15" s="12"/>
      <c r="K15" s="12"/>
      <c r="L15" s="12"/>
      <c r="M15" s="11"/>
    </row>
    <row r="16" spans="1:13" ht="10.5" customHeight="1">
      <c r="A16" s="4" t="s">
        <v>18</v>
      </c>
      <c r="B16" s="5"/>
      <c r="C16" s="5"/>
      <c r="D16" s="10">
        <f>SUM(D18+D22+D26+D31+D32+D33+D34+D39+D40+D41+D43)</f>
        <v>195659</v>
      </c>
      <c r="E16" s="10"/>
      <c r="F16" s="10">
        <f>SUM(F18+F22+F26+F31+F32+F33+F34+F39+F40+F41+F43)</f>
        <v>58671</v>
      </c>
      <c r="G16" s="10"/>
      <c r="H16" s="10">
        <f>SUM(H26+H31+H38+H40+H42)</f>
        <v>393733</v>
      </c>
      <c r="I16" s="10"/>
      <c r="J16" s="10">
        <f>SUM(J18+J22+J26+J31+J32+J33+J34+J39+J40+J41+J42+J43)</f>
        <v>452404</v>
      </c>
      <c r="K16" s="10"/>
      <c r="L16" s="10">
        <f>SUM(D16+J16)</f>
        <v>648063</v>
      </c>
      <c r="M16" s="11"/>
    </row>
    <row r="17" spans="1:13" ht="10.5" customHeight="1">
      <c r="A17" s="8"/>
      <c r="B17" s="8"/>
      <c r="C17" s="8"/>
      <c r="D17" s="12"/>
      <c r="E17" s="12"/>
      <c r="F17" s="12"/>
      <c r="G17" s="12"/>
      <c r="H17" s="12"/>
      <c r="I17" s="12"/>
      <c r="J17" s="12"/>
      <c r="K17" s="12"/>
      <c r="L17" s="12"/>
      <c r="M17" s="11"/>
    </row>
    <row r="18" spans="1:13" ht="10.5" customHeight="1">
      <c r="A18" s="4" t="s">
        <v>19</v>
      </c>
      <c r="B18" s="5"/>
      <c r="C18" s="5"/>
      <c r="D18" s="10">
        <f>SUM(D19:D21)</f>
        <v>88719</v>
      </c>
      <c r="E18" s="10"/>
      <c r="F18" s="10">
        <f>SUM(F19:F21)</f>
        <v>11119</v>
      </c>
      <c r="G18" s="10"/>
      <c r="H18" s="10">
        <f>SUM(H19:H21)</f>
        <v>0</v>
      </c>
      <c r="I18" s="10"/>
      <c r="J18" s="10">
        <f>SUM(J19:J21)</f>
        <v>11119</v>
      </c>
      <c r="K18" s="10"/>
      <c r="L18" s="10">
        <f>SUM(L19:L21)</f>
        <v>99838</v>
      </c>
      <c r="M18" s="11"/>
    </row>
    <row r="19" spans="1:13" ht="10.5" customHeight="1">
      <c r="A19" s="7" t="s">
        <v>21</v>
      </c>
      <c r="B19" s="8"/>
      <c r="C19" s="8"/>
      <c r="D19" s="12">
        <f>SUM('[3]11ytd'!D19,'[3]Dec98'!D19)</f>
        <v>53337</v>
      </c>
      <c r="E19" s="12"/>
      <c r="F19" s="12">
        <f>SUM('[3]11ytd'!F19,'[3]Dec98'!F19)</f>
        <v>1668</v>
      </c>
      <c r="G19" s="12"/>
      <c r="H19" s="12">
        <f>SUM('[3]11ytd'!H19,'[3]Dec98'!H19)</f>
        <v>0</v>
      </c>
      <c r="I19" s="12"/>
      <c r="J19" s="12">
        <f>F19</f>
        <v>1668</v>
      </c>
      <c r="K19" s="12"/>
      <c r="L19" s="12">
        <f aca="true" t="shared" si="0" ref="L19:L25">SUM(D19+J19)</f>
        <v>55005</v>
      </c>
      <c r="M19" s="11"/>
    </row>
    <row r="20" spans="1:13" ht="10.5" customHeight="1">
      <c r="A20" s="7" t="s">
        <v>22</v>
      </c>
      <c r="B20" s="8"/>
      <c r="C20" s="8"/>
      <c r="D20" s="12">
        <f>SUM('[3]11ytd'!D20,'[3]Dec98'!D20)</f>
        <v>29748</v>
      </c>
      <c r="E20" s="12"/>
      <c r="F20" s="12">
        <f>SUM('[3]11ytd'!F20,'[3]Dec98'!F20)</f>
        <v>2836</v>
      </c>
      <c r="G20" s="12"/>
      <c r="H20" s="12">
        <f>SUM('[3]11ytd'!H20,'[3]Dec98'!H20)</f>
        <v>0</v>
      </c>
      <c r="I20" s="12"/>
      <c r="J20" s="12">
        <f>F20</f>
        <v>2836</v>
      </c>
      <c r="K20" s="12"/>
      <c r="L20" s="12">
        <f t="shared" si="0"/>
        <v>32584</v>
      </c>
      <c r="M20" s="11"/>
    </row>
    <row r="21" spans="1:13" ht="10.5" customHeight="1">
      <c r="A21" s="7" t="s">
        <v>23</v>
      </c>
      <c r="B21" s="8"/>
      <c r="C21" s="8"/>
      <c r="D21" s="12">
        <f>SUM('[3]11ytd'!D21,'[3]Dec98'!D21)</f>
        <v>5634</v>
      </c>
      <c r="E21" s="12"/>
      <c r="F21" s="12">
        <f>SUM('[3]11ytd'!F21,'[3]Dec98'!F21)</f>
        <v>6615</v>
      </c>
      <c r="G21" s="12"/>
      <c r="H21" s="12">
        <f>SUM('[3]11ytd'!H21,'[3]Dec98'!H21)</f>
        <v>0</v>
      </c>
      <c r="I21" s="12"/>
      <c r="J21" s="12">
        <f>F21</f>
        <v>6615</v>
      </c>
      <c r="K21" s="12"/>
      <c r="L21" s="12">
        <f t="shared" si="0"/>
        <v>12249</v>
      </c>
      <c r="M21" s="11"/>
    </row>
    <row r="22" spans="1:13" ht="10.5" customHeight="1">
      <c r="A22" s="4" t="s">
        <v>24</v>
      </c>
      <c r="B22" s="5"/>
      <c r="C22" s="5"/>
      <c r="D22" s="10">
        <f>SUM(D23:D25)</f>
        <v>7595</v>
      </c>
      <c r="E22" s="10"/>
      <c r="F22" s="10">
        <f>SUM(F23:F25)</f>
        <v>490</v>
      </c>
      <c r="G22" s="10"/>
      <c r="H22" s="10">
        <f>SUM(H23:H25)</f>
        <v>0</v>
      </c>
      <c r="I22" s="10"/>
      <c r="J22" s="10">
        <f>SUM(J23:J25)</f>
        <v>490</v>
      </c>
      <c r="K22" s="10"/>
      <c r="L22" s="10">
        <f t="shared" si="0"/>
        <v>8085</v>
      </c>
      <c r="M22" s="11"/>
    </row>
    <row r="23" spans="1:13" ht="10.5" customHeight="1">
      <c r="A23" s="7" t="s">
        <v>25</v>
      </c>
      <c r="B23" s="8"/>
      <c r="C23" s="8"/>
      <c r="D23" s="12">
        <f>SUM('[3]11ytd'!D23,'[3]Dec98'!D23)</f>
        <v>4969</v>
      </c>
      <c r="E23" s="12"/>
      <c r="F23" s="12">
        <f>SUM('[3]11ytd'!F23,'[3]Dec98'!F23)</f>
        <v>51</v>
      </c>
      <c r="G23" s="12"/>
      <c r="H23" s="12">
        <f>SUM('[3]11ytd'!H23,'[3]Dec98'!H23)</f>
        <v>0</v>
      </c>
      <c r="I23" s="12"/>
      <c r="J23" s="12">
        <f>F23</f>
        <v>51</v>
      </c>
      <c r="K23" s="12"/>
      <c r="L23" s="12">
        <f t="shared" si="0"/>
        <v>5020</v>
      </c>
      <c r="M23" s="11"/>
    </row>
    <row r="24" spans="1:13" ht="10.5" customHeight="1">
      <c r="A24" s="7" t="s">
        <v>26</v>
      </c>
      <c r="B24" s="8"/>
      <c r="C24" s="8"/>
      <c r="D24" s="12">
        <f>SUM('[3]11ytd'!D24,'[3]Dec98'!D24)</f>
        <v>516</v>
      </c>
      <c r="E24" s="12"/>
      <c r="F24" s="12">
        <f>SUM('[3]11ytd'!F24,'[3]Dec98'!F24)</f>
        <v>2</v>
      </c>
      <c r="G24" s="12"/>
      <c r="H24" s="12">
        <f>SUM('[3]11ytd'!H24,'[3]Dec98'!H24)</f>
        <v>0</v>
      </c>
      <c r="I24" s="12"/>
      <c r="J24" s="12">
        <f>F24</f>
        <v>2</v>
      </c>
      <c r="K24" s="12"/>
      <c r="L24" s="12">
        <f t="shared" si="0"/>
        <v>518</v>
      </c>
      <c r="M24" s="11"/>
    </row>
    <row r="25" spans="1:13" ht="10.5" customHeight="1">
      <c r="A25" s="7" t="s">
        <v>27</v>
      </c>
      <c r="B25" s="8"/>
      <c r="C25" s="8"/>
      <c r="D25" s="12">
        <f>SUM('[3]11ytd'!D25,'[3]Dec98'!D25)</f>
        <v>2110</v>
      </c>
      <c r="E25" s="12"/>
      <c r="F25" s="12">
        <f>SUM('[3]11ytd'!F25,'[3]Dec98'!F25)</f>
        <v>437</v>
      </c>
      <c r="G25" s="12"/>
      <c r="H25" s="12">
        <f>SUM('[3]11ytd'!H25,'[3]Dec98'!H25)</f>
        <v>0</v>
      </c>
      <c r="I25" s="12"/>
      <c r="J25" s="12">
        <f>F25</f>
        <v>437</v>
      </c>
      <c r="K25" s="12"/>
      <c r="L25" s="12">
        <f t="shared" si="0"/>
        <v>2547</v>
      </c>
      <c r="M25" s="11"/>
    </row>
    <row r="26" spans="1:13" ht="10.5" customHeight="1">
      <c r="A26" s="4" t="s">
        <v>28</v>
      </c>
      <c r="B26" s="5"/>
      <c r="C26" s="5"/>
      <c r="D26" s="10">
        <f>SUM(D27:D30)</f>
        <v>7457</v>
      </c>
      <c r="E26" s="10"/>
      <c r="F26" s="10">
        <f>SUM(F27:F30)</f>
        <v>3824</v>
      </c>
      <c r="G26" s="10"/>
      <c r="H26" s="10">
        <f>SUM(H27:H30)</f>
        <v>187057</v>
      </c>
      <c r="I26" s="10"/>
      <c r="J26" s="10">
        <f>SUM(J27:J30)</f>
        <v>190881</v>
      </c>
      <c r="K26" s="10"/>
      <c r="L26" s="10">
        <f>SUM(L27:L30)</f>
        <v>198338</v>
      </c>
      <c r="M26" s="11"/>
    </row>
    <row r="27" spans="1:13" ht="10.5" customHeight="1">
      <c r="A27" s="7" t="s">
        <v>29</v>
      </c>
      <c r="B27" s="8"/>
      <c r="C27" s="8"/>
      <c r="D27" s="12">
        <f>SUM('[3]11ytd'!D27,'[3]Dec98'!D27)</f>
        <v>2965</v>
      </c>
      <c r="E27" s="12"/>
      <c r="F27" s="12">
        <f>SUM('[3]11ytd'!F27,'[3]Dec98'!F27)</f>
        <v>2735</v>
      </c>
      <c r="G27" s="12"/>
      <c r="H27" s="12">
        <f>SUM('[3]11ytd'!H27,'[3]Dec98'!H27)</f>
        <v>0</v>
      </c>
      <c r="I27" s="12"/>
      <c r="J27" s="12">
        <f>F27</f>
        <v>2735</v>
      </c>
      <c r="K27" s="12"/>
      <c r="L27" s="12">
        <f aca="true" t="shared" si="1" ref="L27:L43">SUM(D27+J27)</f>
        <v>5700</v>
      </c>
      <c r="M27" s="11"/>
    </row>
    <row r="28" spans="1:13" ht="10.5" customHeight="1">
      <c r="A28" s="7" t="s">
        <v>30</v>
      </c>
      <c r="B28" s="8"/>
      <c r="C28" s="8"/>
      <c r="D28" s="12">
        <f>SUM('[3]11ytd'!D28,'[3]Dec98'!D28)</f>
        <v>4492</v>
      </c>
      <c r="E28" s="12"/>
      <c r="F28" s="12">
        <f>SUM('[3]11ytd'!F28,'[3]Dec98'!F28)</f>
        <v>1089</v>
      </c>
      <c r="G28" s="12"/>
      <c r="H28" s="12">
        <f>SUM('[3]11ytd'!H28,'[3]Dec98'!H28)</f>
        <v>0</v>
      </c>
      <c r="I28" s="12"/>
      <c r="J28" s="12">
        <f>F28</f>
        <v>1089</v>
      </c>
      <c r="K28" s="12"/>
      <c r="L28" s="12">
        <f t="shared" si="1"/>
        <v>5581</v>
      </c>
      <c r="M28" s="11"/>
    </row>
    <row r="29" spans="1:13" ht="10.5" customHeight="1">
      <c r="A29" s="7" t="s">
        <v>31</v>
      </c>
      <c r="B29" s="8"/>
      <c r="C29" s="8"/>
      <c r="D29" s="12">
        <f>SUM('[3]11ytd'!D29,'[3]Dec98'!D29)</f>
        <v>0</v>
      </c>
      <c r="E29" s="12"/>
      <c r="F29" s="12">
        <f>SUM('[3]11ytd'!F29,'[3]Dec98'!F29)</f>
        <v>0</v>
      </c>
      <c r="G29" s="12"/>
      <c r="H29" s="12">
        <f>SUM('[3]11ytd'!H29,'[3]Dec98'!H29)</f>
        <v>67954</v>
      </c>
      <c r="I29" s="12"/>
      <c r="J29" s="12">
        <f>H29</f>
        <v>67954</v>
      </c>
      <c r="K29" s="12"/>
      <c r="L29" s="12">
        <f t="shared" si="1"/>
        <v>67954</v>
      </c>
      <c r="M29" s="11"/>
    </row>
    <row r="30" spans="1:13" ht="10.5" customHeight="1">
      <c r="A30" s="7" t="s">
        <v>32</v>
      </c>
      <c r="B30" s="8"/>
      <c r="C30" s="8"/>
      <c r="D30" s="12">
        <f>SUM('[3]11ytd'!D30,'[3]Dec98'!D30)</f>
        <v>0</v>
      </c>
      <c r="E30" s="12"/>
      <c r="F30" s="12">
        <f>SUM('[3]11ytd'!F30,'[3]Dec98'!F30)</f>
        <v>0</v>
      </c>
      <c r="G30" s="12"/>
      <c r="H30" s="12">
        <f>SUM('[3]11ytd'!H30,'[3]Dec98'!H30)</f>
        <v>119103</v>
      </c>
      <c r="I30" s="12"/>
      <c r="J30" s="12">
        <f>H30</f>
        <v>119103</v>
      </c>
      <c r="K30" s="12"/>
      <c r="L30" s="12">
        <f t="shared" si="1"/>
        <v>119103</v>
      </c>
      <c r="M30" s="11"/>
    </row>
    <row r="31" spans="1:13" ht="10.5" customHeight="1">
      <c r="A31" s="4" t="s">
        <v>33</v>
      </c>
      <c r="B31" s="5"/>
      <c r="C31" s="5"/>
      <c r="D31" s="12">
        <f>SUM('[3]11ytd'!D31,'[3]Dec98'!D31)</f>
        <v>13392</v>
      </c>
      <c r="E31" s="10"/>
      <c r="F31" s="12">
        <f>SUM('[3]11ytd'!F31,'[3]Dec98'!F31)</f>
        <v>29984</v>
      </c>
      <c r="G31" s="10"/>
      <c r="H31" s="12">
        <f>SUM('[3]11ytd'!H31,'[3]Dec98'!H31)</f>
        <v>0</v>
      </c>
      <c r="I31" s="10"/>
      <c r="J31" s="10">
        <f>F31+H31</f>
        <v>29984</v>
      </c>
      <c r="K31" s="10"/>
      <c r="L31" s="10">
        <f t="shared" si="1"/>
        <v>43376</v>
      </c>
      <c r="M31" s="11"/>
    </row>
    <row r="32" spans="1:13" ht="10.5" customHeight="1">
      <c r="A32" s="4" t="s">
        <v>34</v>
      </c>
      <c r="B32" s="5"/>
      <c r="C32" s="5"/>
      <c r="D32" s="12">
        <f>SUM('[3]11ytd'!D32,'[3]Dec98'!D32)</f>
        <v>3092</v>
      </c>
      <c r="E32" s="10"/>
      <c r="F32" s="12">
        <f>SUM('[3]11ytd'!F32,'[3]Dec98'!F32)</f>
        <v>9285</v>
      </c>
      <c r="G32" s="10"/>
      <c r="H32" s="12">
        <f>SUM('[3]11ytd'!H32,'[3]Dec98'!H32)</f>
        <v>0</v>
      </c>
      <c r="I32" s="10"/>
      <c r="J32" s="10">
        <f>F32</f>
        <v>9285</v>
      </c>
      <c r="K32" s="10"/>
      <c r="L32" s="10">
        <f t="shared" si="1"/>
        <v>12377</v>
      </c>
      <c r="M32" s="11"/>
    </row>
    <row r="33" spans="1:13" ht="10.5" customHeight="1">
      <c r="A33" s="4" t="s">
        <v>35</v>
      </c>
      <c r="B33" s="5"/>
      <c r="C33" s="5"/>
      <c r="D33" s="12">
        <f>SUM('[3]11ytd'!D33,'[3]Dec98'!D33)</f>
        <v>868</v>
      </c>
      <c r="E33" s="10"/>
      <c r="F33" s="12">
        <f>SUM('[3]11ytd'!F33,'[3]Dec98'!F33)</f>
        <v>506</v>
      </c>
      <c r="G33" s="10"/>
      <c r="H33" s="12">
        <f>SUM('[3]11ytd'!H33,'[3]Dec98'!H33)</f>
        <v>0</v>
      </c>
      <c r="I33" s="10"/>
      <c r="J33" s="10">
        <f>F33+H33</f>
        <v>506</v>
      </c>
      <c r="K33" s="10"/>
      <c r="L33" s="10">
        <f t="shared" si="1"/>
        <v>1374</v>
      </c>
      <c r="M33" s="11"/>
    </row>
    <row r="34" spans="1:13" ht="10.5" customHeight="1">
      <c r="A34" s="4" t="s">
        <v>36</v>
      </c>
      <c r="B34" s="5"/>
      <c r="C34" s="5"/>
      <c r="D34" s="10">
        <f>SUM(D35:D37)</f>
        <v>49698</v>
      </c>
      <c r="E34" s="10"/>
      <c r="F34" s="10">
        <f>SUM(F35:F38)</f>
        <v>348</v>
      </c>
      <c r="G34" s="10"/>
      <c r="H34" s="10">
        <f>SUM(H35:H38)</f>
        <v>67380</v>
      </c>
      <c r="I34" s="10"/>
      <c r="J34" s="10">
        <f>SUM(J35:J38)</f>
        <v>67728</v>
      </c>
      <c r="K34" s="10"/>
      <c r="L34" s="10">
        <f t="shared" si="1"/>
        <v>117426</v>
      </c>
      <c r="M34" s="11"/>
    </row>
    <row r="35" spans="1:13" ht="10.5" customHeight="1">
      <c r="A35" s="7" t="s">
        <v>37</v>
      </c>
      <c r="B35" s="8"/>
      <c r="C35" s="8"/>
      <c r="D35" s="12">
        <f>SUM('[3]11ytd'!D35,'[3]Dec98'!D35)</f>
        <v>30675</v>
      </c>
      <c r="E35" s="12"/>
      <c r="F35" s="12">
        <f>SUM('[3]11ytd'!F35,'[3]Dec98'!F35)</f>
        <v>97</v>
      </c>
      <c r="G35" s="12"/>
      <c r="H35" s="12">
        <f>SUM('[3]11ytd'!H35,'[3]Dec98'!H35)</f>
        <v>0</v>
      </c>
      <c r="I35" s="12"/>
      <c r="J35" s="12">
        <f>F35</f>
        <v>97</v>
      </c>
      <c r="K35" s="12"/>
      <c r="L35" s="12">
        <f t="shared" si="1"/>
        <v>30772</v>
      </c>
      <c r="M35" s="11"/>
    </row>
    <row r="36" spans="1:13" ht="10.5" customHeight="1">
      <c r="A36" s="7" t="s">
        <v>38</v>
      </c>
      <c r="B36" s="8"/>
      <c r="C36" s="8"/>
      <c r="D36" s="12">
        <f>SUM('[3]11ytd'!D36,'[3]Dec98'!D36)</f>
        <v>14024</v>
      </c>
      <c r="E36" s="12"/>
      <c r="F36" s="12">
        <f>SUM('[3]11ytd'!F36,'[3]Dec98'!F36)</f>
        <v>204</v>
      </c>
      <c r="G36" s="12"/>
      <c r="H36" s="12">
        <f>SUM('[3]11ytd'!H36,'[3]Dec98'!H36)</f>
        <v>0</v>
      </c>
      <c r="I36" s="12"/>
      <c r="J36" s="12">
        <f>F36</f>
        <v>204</v>
      </c>
      <c r="K36" s="12"/>
      <c r="L36" s="12">
        <f t="shared" si="1"/>
        <v>14228</v>
      </c>
      <c r="M36" s="11"/>
    </row>
    <row r="37" spans="1:13" ht="10.5" customHeight="1">
      <c r="A37" s="7" t="s">
        <v>39</v>
      </c>
      <c r="B37" s="8"/>
      <c r="C37" s="8"/>
      <c r="D37" s="12">
        <f>SUM('[3]11ytd'!D37,'[3]Dec98'!D37)</f>
        <v>4999</v>
      </c>
      <c r="E37" s="12"/>
      <c r="F37" s="12">
        <f>SUM('[3]11ytd'!F37,'[3]Dec98'!F37)</f>
        <v>44</v>
      </c>
      <c r="G37" s="12"/>
      <c r="H37" s="12">
        <f>SUM('[3]11ytd'!H37,'[3]Dec98'!H37)</f>
        <v>0</v>
      </c>
      <c r="I37" s="12"/>
      <c r="J37" s="12">
        <f>F37</f>
        <v>44</v>
      </c>
      <c r="K37" s="12"/>
      <c r="L37" s="12">
        <f t="shared" si="1"/>
        <v>5043</v>
      </c>
      <c r="M37" s="11"/>
    </row>
    <row r="38" spans="1:13" ht="10.5" customHeight="1">
      <c r="A38" s="7" t="s">
        <v>40</v>
      </c>
      <c r="B38" s="8"/>
      <c r="C38" s="8"/>
      <c r="D38" s="12">
        <f>SUM('[3]11ytd'!D38,'[3]Dec98'!D38)</f>
        <v>0</v>
      </c>
      <c r="E38" s="12"/>
      <c r="F38" s="12">
        <f>SUM('[3]11ytd'!F38,'[3]Dec98'!F38)</f>
        <v>3</v>
      </c>
      <c r="G38" s="12"/>
      <c r="H38" s="12">
        <f>SUM('[3]11ytd'!H38,'[3]Dec98'!H38)</f>
        <v>67380</v>
      </c>
      <c r="I38" s="12"/>
      <c r="J38" s="12">
        <f>F38+H38</f>
        <v>67383</v>
      </c>
      <c r="K38" s="12"/>
      <c r="L38" s="12">
        <f t="shared" si="1"/>
        <v>67383</v>
      </c>
      <c r="M38" s="11"/>
    </row>
    <row r="39" spans="1:13" ht="10.5" customHeight="1">
      <c r="A39" s="4" t="s">
        <v>41</v>
      </c>
      <c r="B39" s="5"/>
      <c r="C39" s="5"/>
      <c r="D39" s="12">
        <f>SUM('[3]11ytd'!D39,'[3]Dec98'!D39)</f>
        <v>9680</v>
      </c>
      <c r="E39" s="10"/>
      <c r="F39" s="12">
        <f>SUM('[3]11ytd'!F39,'[3]Dec98'!F39)</f>
        <v>658</v>
      </c>
      <c r="G39" s="10"/>
      <c r="H39" s="12">
        <f>SUM('[3]11ytd'!H39,'[3]Dec98'!H39)</f>
        <v>0</v>
      </c>
      <c r="I39" s="10"/>
      <c r="J39" s="10">
        <f>F39</f>
        <v>658</v>
      </c>
      <c r="K39" s="10"/>
      <c r="L39" s="10">
        <f t="shared" si="1"/>
        <v>10338</v>
      </c>
      <c r="M39" s="11"/>
    </row>
    <row r="40" spans="1:13" ht="10.5" customHeight="1">
      <c r="A40" s="4" t="s">
        <v>42</v>
      </c>
      <c r="B40" s="5"/>
      <c r="C40" s="5"/>
      <c r="D40" s="12">
        <f>SUM('[3]11ytd'!D40,'[3]Dec98'!D40)</f>
        <v>356</v>
      </c>
      <c r="E40" s="10"/>
      <c r="F40" s="12">
        <f>SUM('[3]11ytd'!F40,'[3]Dec98'!F40)</f>
        <v>1834</v>
      </c>
      <c r="G40" s="10"/>
      <c r="H40" s="12">
        <f>SUM('[3]11ytd'!H40,'[3]Dec98'!H40)</f>
        <v>0</v>
      </c>
      <c r="I40" s="10"/>
      <c r="J40" s="10">
        <f>F40+H40</f>
        <v>1834</v>
      </c>
      <c r="K40" s="10"/>
      <c r="L40" s="10">
        <f t="shared" si="1"/>
        <v>2190</v>
      </c>
      <c r="M40" s="11"/>
    </row>
    <row r="41" spans="1:13" ht="10.5" customHeight="1">
      <c r="A41" s="4" t="s">
        <v>43</v>
      </c>
      <c r="B41" s="5"/>
      <c r="C41" s="5"/>
      <c r="D41" s="12">
        <f>SUM('[3]11ytd'!D41,'[3]Dec98'!D41)</f>
        <v>1484</v>
      </c>
      <c r="E41" s="10"/>
      <c r="F41" s="12">
        <f>SUM('[3]11ytd'!F41,'[3]Dec98'!F41)</f>
        <v>16</v>
      </c>
      <c r="G41" s="10"/>
      <c r="H41" s="12">
        <f>SUM('[3]11ytd'!H41,'[3]Dec98'!H41)</f>
        <v>0</v>
      </c>
      <c r="I41" s="10"/>
      <c r="J41" s="10">
        <f>F41+H41</f>
        <v>16</v>
      </c>
      <c r="K41" s="10"/>
      <c r="L41" s="10">
        <f t="shared" si="1"/>
        <v>1500</v>
      </c>
      <c r="M41" s="11"/>
    </row>
    <row r="42" spans="1:13" ht="10.5" customHeight="1">
      <c r="A42" s="4" t="s">
        <v>50</v>
      </c>
      <c r="B42" s="5"/>
      <c r="C42" s="5"/>
      <c r="D42" s="12">
        <f>SUM('[3]11ytd'!D42,'[3]Dec98'!D42)</f>
        <v>95</v>
      </c>
      <c r="E42" s="10"/>
      <c r="F42" s="12">
        <f>SUM('[3]11ytd'!F42,'[3]Dec98'!F42)</f>
        <v>0</v>
      </c>
      <c r="G42" s="10"/>
      <c r="H42" s="12">
        <f>SUM('[3]11ytd'!H42,'[3]Dec98'!H42)</f>
        <v>139296</v>
      </c>
      <c r="I42" s="10"/>
      <c r="J42" s="10">
        <f>H42</f>
        <v>139296</v>
      </c>
      <c r="K42" s="10"/>
      <c r="L42" s="10">
        <f t="shared" si="1"/>
        <v>139391</v>
      </c>
      <c r="M42" s="11"/>
    </row>
    <row r="43" spans="1:13" ht="10.5" customHeight="1">
      <c r="A43" s="4" t="s">
        <v>45</v>
      </c>
      <c r="B43" s="5"/>
      <c r="C43" s="5"/>
      <c r="D43" s="12">
        <f>SUM('[3]11ytd'!D43,'[3]Dec98'!D43)</f>
        <v>13318</v>
      </c>
      <c r="E43" s="10"/>
      <c r="F43" s="12">
        <f>SUM('[3]11ytd'!F43,'[3]Dec98'!F43)</f>
        <v>607</v>
      </c>
      <c r="G43" s="10"/>
      <c r="H43" s="10"/>
      <c r="I43" s="10"/>
      <c r="J43" s="10">
        <f>F43+H43</f>
        <v>607</v>
      </c>
      <c r="K43" s="10"/>
      <c r="L43" s="10">
        <f t="shared" si="1"/>
        <v>13925</v>
      </c>
      <c r="M43" s="11"/>
    </row>
    <row r="44" spans="1:13" ht="10.5" customHeight="1">
      <c r="A44" s="8"/>
      <c r="B44" s="8"/>
      <c r="C44" s="8"/>
      <c r="D44" s="12"/>
      <c r="E44" s="12"/>
      <c r="F44" s="12"/>
      <c r="G44" s="12"/>
      <c r="H44" s="12"/>
      <c r="I44" s="12"/>
      <c r="J44" s="12"/>
      <c r="K44" s="12"/>
      <c r="L44" s="12"/>
      <c r="M44" s="11"/>
    </row>
    <row r="45" spans="1:14" ht="10.5" customHeight="1">
      <c r="A45" s="4" t="s">
        <v>46</v>
      </c>
      <c r="B45" s="5"/>
      <c r="C45" s="5"/>
      <c r="D45" s="10">
        <f>SUM(D7+D11+D16)</f>
        <v>1304851</v>
      </c>
      <c r="E45" s="10"/>
      <c r="F45" s="10">
        <f>SUM(F7+F11+F16)</f>
        <v>312920</v>
      </c>
      <c r="G45" s="10"/>
      <c r="H45" s="10">
        <f>SUM(H7+H11+H16)</f>
        <v>1729894</v>
      </c>
      <c r="I45" s="10"/>
      <c r="J45" s="10">
        <f>SUM(J7+J11+J16)</f>
        <v>2042814</v>
      </c>
      <c r="K45" s="10"/>
      <c r="L45" s="10">
        <f>SUM(L7+L11+L16)</f>
        <v>3347665</v>
      </c>
      <c r="M45" s="11"/>
      <c r="N45" s="13" t="s">
        <v>47</v>
      </c>
    </row>
    <row r="46" spans="1:13" ht="12.75">
      <c r="A46" s="8"/>
      <c r="B46" s="8"/>
      <c r="C46" s="8"/>
      <c r="D46" s="12"/>
      <c r="E46" s="12"/>
      <c r="F46" s="12"/>
      <c r="G46" s="12"/>
      <c r="H46" s="12"/>
      <c r="I46" s="12"/>
      <c r="J46" s="12"/>
      <c r="K46" s="12"/>
      <c r="L46" s="12"/>
      <c r="M46" s="11"/>
    </row>
    <row r="47" spans="1:12" ht="12.75">
      <c r="A47" s="7"/>
      <c r="B47" s="7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2" ht="12.75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52" ht="12">
      <c r="A52" s="15" t="s">
        <v>47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120" zoomScaleNormal="120" zoomScalePageLayoutView="0" workbookViewId="0" topLeftCell="A1">
      <selection activeCell="G61" sqref="G61"/>
    </sheetView>
  </sheetViews>
  <sheetFormatPr defaultColWidth="8.875" defaultRowHeight="12.75"/>
  <cols>
    <col min="1" max="1" width="25.125" style="16" customWidth="1"/>
    <col min="2" max="2" width="9.125" style="16" customWidth="1"/>
    <col min="3" max="16384" width="8.875" style="16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</sheetData>
  <sheetProtection/>
  <printOptions/>
  <pageMargins left="0.7" right="0.7" top="0.75" bottom="0.75" header="0.3" footer="0.3"/>
  <pageSetup horizontalDpi="600" verticalDpi="600" orientation="portrait" paperSize="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120" zoomScaleNormal="120" zoomScalePageLayoutView="0" workbookViewId="0" topLeftCell="A1">
      <selection activeCell="A62" sqref="A62"/>
    </sheetView>
  </sheetViews>
  <sheetFormatPr defaultColWidth="8.875" defaultRowHeight="12.75"/>
  <cols>
    <col min="1" max="1" width="25.125" style="16" customWidth="1"/>
    <col min="2" max="2" width="9.125" style="16" customWidth="1"/>
    <col min="3" max="16384" width="8.875" style="16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</sheetData>
  <sheetProtection/>
  <printOptions/>
  <pageMargins left="0.7" right="0.7" top="0.75" bottom="0.75" header="0.3" footer="0.3"/>
  <pageSetup horizontalDpi="600" verticalDpi="600" orientation="portrait" paperSize="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120" zoomScaleNormal="120" zoomScalePageLayoutView="0" workbookViewId="0" topLeftCell="A1">
      <selection activeCell="A59" sqref="A59"/>
    </sheetView>
  </sheetViews>
  <sheetFormatPr defaultColWidth="9.00390625" defaultRowHeight="12.75"/>
  <cols>
    <col min="1" max="1" width="22.00390625" style="16" customWidth="1"/>
    <col min="2" max="2" width="8.00390625" style="16" customWidth="1"/>
    <col min="3" max="16384" width="9.00390625" style="16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</sheetData>
  <sheetProtection/>
  <printOptions/>
  <pageMargins left="0.7" right="0.7" top="0.75" bottom="0.75" header="0.3" footer="0.3"/>
  <pageSetup horizontalDpi="600" verticalDpi="600" orientation="portrait" paperSize="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120" zoomScaleNormal="120" zoomScalePageLayoutView="0" workbookViewId="0" topLeftCell="A1">
      <selection activeCell="I6" sqref="I6"/>
    </sheetView>
  </sheetViews>
  <sheetFormatPr defaultColWidth="9.00390625" defaultRowHeight="12.75"/>
  <cols>
    <col min="1" max="1" width="22.00390625" style="16" customWidth="1"/>
    <col min="2" max="2" width="8.00390625" style="16" customWidth="1"/>
    <col min="3" max="16384" width="9.00390625" style="16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</sheetData>
  <sheetProtection/>
  <printOptions/>
  <pageMargins left="0.7" right="0.7" top="0.75" bottom="0.75" header="0.3" footer="0.3"/>
  <pageSetup horizontalDpi="600" verticalDpi="600" orientation="portrait" paperSize="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120" zoomScaleNormal="120" zoomScalePageLayoutView="0" workbookViewId="0" topLeftCell="A1">
      <selection activeCell="H57" sqref="H57"/>
    </sheetView>
  </sheetViews>
  <sheetFormatPr defaultColWidth="9.00390625" defaultRowHeight="12.75"/>
  <cols>
    <col min="1" max="1" width="21.625" style="16" customWidth="1"/>
    <col min="2" max="16384" width="9.00390625" style="16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</sheetData>
  <sheetProtection/>
  <printOptions/>
  <pageMargins left="0.25" right="0.25" top="0.75" bottom="0.75" header="0.3" footer="0.3"/>
  <pageSetup horizontalDpi="600" verticalDpi="600" orientation="portrait" paperSize="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120" zoomScaleNormal="120" zoomScalePageLayoutView="0" workbookViewId="0" topLeftCell="A1">
      <selection activeCell="H55" sqref="H55"/>
    </sheetView>
  </sheetViews>
  <sheetFormatPr defaultColWidth="9.00390625" defaultRowHeight="12.75"/>
  <cols>
    <col min="1" max="1" width="21.625" style="16" customWidth="1"/>
    <col min="2" max="16384" width="9.00390625" style="16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</sheetData>
  <sheetProtection/>
  <printOptions/>
  <pageMargins left="0.25" right="0.25" top="0.75" bottom="0.75" header="0.3" footer="0.3"/>
  <pageSetup horizontalDpi="600" verticalDpi="600" orientation="portrait" paperSize="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F16" sqref="F16"/>
    </sheetView>
  </sheetViews>
  <sheetFormatPr defaultColWidth="9.625" defaultRowHeight="12.75"/>
  <cols>
    <col min="1" max="1" width="9.625" style="0" customWidth="1"/>
    <col min="2" max="2" width="7.625" style="0" customWidth="1"/>
    <col min="3" max="3" width="1.625" style="0" customWidth="1"/>
    <col min="4" max="4" width="10.625" style="0" customWidth="1"/>
    <col min="5" max="5" width="1.625" style="0" customWidth="1"/>
    <col min="6" max="6" width="10.625" style="0" customWidth="1"/>
    <col min="7" max="7" width="1.625" style="0" customWidth="1"/>
    <col min="8" max="8" width="10.625" style="0" customWidth="1"/>
    <col min="9" max="9" width="1.625" style="0" customWidth="1"/>
    <col min="10" max="10" width="11.625" style="0" customWidth="1"/>
    <col min="11" max="11" width="1.625" style="0" customWidth="1"/>
    <col min="12" max="12" width="11.625" style="0" customWidth="1"/>
    <col min="13" max="13" width="7.625" style="0" customWidth="1"/>
  </cols>
  <sheetData>
    <row r="1" spans="1:13" ht="15.7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 customHeight="1">
      <c r="A2" s="3" t="s">
        <v>61</v>
      </c>
      <c r="B2" s="1"/>
      <c r="C2" s="1"/>
      <c r="D2" s="1"/>
      <c r="E2" s="1"/>
      <c r="F2" s="2"/>
      <c r="G2" s="1"/>
      <c r="H2" s="1"/>
      <c r="I2" s="1"/>
      <c r="J2" s="1"/>
      <c r="K2" s="1"/>
      <c r="L2" s="1"/>
      <c r="M2" s="1"/>
    </row>
    <row r="3" ht="12.75" customHeight="1"/>
    <row r="4" spans="1:12" ht="12.75" customHeight="1">
      <c r="A4" s="4" t="s">
        <v>2</v>
      </c>
      <c r="B4" s="5"/>
      <c r="C4" s="5"/>
      <c r="D4" s="6" t="s">
        <v>3</v>
      </c>
      <c r="E4" s="5"/>
      <c r="F4" s="6" t="s">
        <v>4</v>
      </c>
      <c r="G4" s="5"/>
      <c r="H4" s="4" t="s">
        <v>5</v>
      </c>
      <c r="I4" s="5"/>
      <c r="J4" s="6" t="s">
        <v>6</v>
      </c>
      <c r="K4" s="5"/>
      <c r="L4" s="6" t="s">
        <v>7</v>
      </c>
    </row>
    <row r="5" spans="1:12" ht="12.75" customHeight="1">
      <c r="A5" s="4" t="s">
        <v>8</v>
      </c>
      <c r="B5" s="5"/>
      <c r="C5" s="5"/>
      <c r="D5" s="6" t="s">
        <v>9</v>
      </c>
      <c r="E5" s="5"/>
      <c r="F5" s="6" t="s">
        <v>10</v>
      </c>
      <c r="G5" s="5"/>
      <c r="H5" s="4" t="s">
        <v>9</v>
      </c>
      <c r="I5" s="5"/>
      <c r="J5" s="6" t="s">
        <v>9</v>
      </c>
      <c r="K5" s="5"/>
      <c r="L5" s="6" t="s">
        <v>9</v>
      </c>
    </row>
    <row r="6" spans="1:12" ht="12.75" customHeight="1">
      <c r="A6" s="7"/>
      <c r="B6" s="8"/>
      <c r="C6" s="8"/>
      <c r="D6" s="9"/>
      <c r="E6" s="8"/>
      <c r="F6" s="9"/>
      <c r="G6" s="8"/>
      <c r="H6" s="7"/>
      <c r="I6" s="8"/>
      <c r="J6" s="9"/>
      <c r="K6" s="8"/>
      <c r="L6" s="9"/>
    </row>
    <row r="7" spans="1:13" ht="12.75" customHeight="1">
      <c r="A7" s="4" t="s">
        <v>11</v>
      </c>
      <c r="B7" s="5"/>
      <c r="C7" s="5"/>
      <c r="D7" s="10">
        <f>SUM(D8+D9)</f>
        <v>1062278</v>
      </c>
      <c r="E7" s="10"/>
      <c r="F7" s="10">
        <f>SUM(F8+F9)</f>
        <v>8328</v>
      </c>
      <c r="G7" s="10"/>
      <c r="H7" s="10">
        <f>SUM(H8+H9)</f>
        <v>1638174</v>
      </c>
      <c r="I7" s="10"/>
      <c r="J7" s="10">
        <f>F7+H7</f>
        <v>1646502</v>
      </c>
      <c r="K7" s="10"/>
      <c r="L7" s="10">
        <f>SUM(D7+J7)</f>
        <v>2708780</v>
      </c>
      <c r="M7" s="11"/>
    </row>
    <row r="8" spans="1:13" ht="12.75" customHeight="1">
      <c r="A8" s="7" t="s">
        <v>12</v>
      </c>
      <c r="B8" s="8"/>
      <c r="C8" s="8"/>
      <c r="D8" s="12">
        <f>SUM('[10]11ytd'!D8,'[10]Dec'!D8)</f>
        <v>1062278</v>
      </c>
      <c r="E8" s="12"/>
      <c r="F8" s="12">
        <f>SUM('[10]11ytd'!F8,'[10]Dec'!F8)</f>
        <v>8328</v>
      </c>
      <c r="G8" s="12"/>
      <c r="H8" s="12">
        <f>SUM('[10]11ytd'!H8,'[10]Dec'!H8)</f>
        <v>1638174</v>
      </c>
      <c r="I8" s="12"/>
      <c r="J8" s="10">
        <f>F8+H8</f>
        <v>1646502</v>
      </c>
      <c r="K8" s="12"/>
      <c r="L8" s="10">
        <f>SUM(D8+J8)</f>
        <v>2708780</v>
      </c>
      <c r="M8" s="11"/>
    </row>
    <row r="9" spans="1:13" ht="12.75" customHeight="1">
      <c r="A9" s="7" t="s">
        <v>13</v>
      </c>
      <c r="B9" s="8"/>
      <c r="C9" s="8"/>
      <c r="D9" s="12">
        <f>SUM('[10]11ytd'!D9,'[10]Dec'!D9)</f>
        <v>0</v>
      </c>
      <c r="E9" s="12"/>
      <c r="F9" s="12">
        <f>SUM('[10]11ytd'!F9,'[10]Dec'!F9)</f>
        <v>0</v>
      </c>
      <c r="G9" s="12"/>
      <c r="H9" s="12">
        <f>SUM('[10]11ytd'!H9,'[10]Dec'!H9)</f>
        <v>0</v>
      </c>
      <c r="I9" s="12"/>
      <c r="J9" s="12"/>
      <c r="K9" s="12"/>
      <c r="L9" s="10">
        <f>SUM(D9+J9)</f>
        <v>0</v>
      </c>
      <c r="M9" s="11"/>
    </row>
    <row r="10" spans="1:13" ht="12.75" customHeight="1">
      <c r="A10" s="8"/>
      <c r="B10" s="8"/>
      <c r="C10" s="8"/>
      <c r="D10" s="12"/>
      <c r="E10" s="12"/>
      <c r="F10" s="12"/>
      <c r="G10" s="12"/>
      <c r="H10" s="12"/>
      <c r="I10" s="12"/>
      <c r="J10" s="12"/>
      <c r="K10" s="12"/>
      <c r="L10" s="12"/>
      <c r="M10" s="11"/>
    </row>
    <row r="11" spans="1:13" ht="12.75" customHeight="1">
      <c r="A11" s="4" t="s">
        <v>14</v>
      </c>
      <c r="B11" s="5"/>
      <c r="C11" s="5"/>
      <c r="D11" s="10">
        <f>SUM(D12:D14)</f>
        <v>188579</v>
      </c>
      <c r="E11" s="10"/>
      <c r="F11" s="10">
        <f>SUM(F12:F14)</f>
        <v>88230</v>
      </c>
      <c r="G11" s="10"/>
      <c r="H11" s="10">
        <f>SUM(H12:H14)</f>
        <v>311762</v>
      </c>
      <c r="I11" s="10"/>
      <c r="J11" s="10">
        <f>SUM(J12:J14)</f>
        <v>399992</v>
      </c>
      <c r="K11" s="10"/>
      <c r="L11" s="10">
        <f>SUM(L12:L14)</f>
        <v>588571</v>
      </c>
      <c r="M11" s="11"/>
    </row>
    <row r="12" spans="1:13" ht="12.75" customHeight="1">
      <c r="A12" s="7" t="s">
        <v>15</v>
      </c>
      <c r="B12" s="8"/>
      <c r="C12" s="8"/>
      <c r="D12" s="12">
        <f>SUM('[10]11ytd'!D12,'[10]Dec'!D12)</f>
        <v>184806</v>
      </c>
      <c r="E12" s="12"/>
      <c r="F12" s="12">
        <f>SUM('[10]11ytd'!F12,'[10]Dec'!F12)</f>
        <v>68628</v>
      </c>
      <c r="G12" s="12"/>
      <c r="H12" s="12">
        <f>SUM('[10]11ytd'!H12,'[10]Dec'!H12)</f>
        <v>290441</v>
      </c>
      <c r="I12" s="12"/>
      <c r="J12" s="12">
        <f>F12+H12</f>
        <v>359069</v>
      </c>
      <c r="K12" s="12"/>
      <c r="L12" s="12">
        <f>SUM(D12+J12)</f>
        <v>543875</v>
      </c>
      <c r="M12" s="11"/>
    </row>
    <row r="13" spans="1:13" ht="12.75" customHeight="1">
      <c r="A13" s="7" t="s">
        <v>16</v>
      </c>
      <c r="B13" s="8"/>
      <c r="C13" s="8"/>
      <c r="D13" s="12">
        <f>SUM('[10]11ytd'!D13,'[10]Dec'!D13)</f>
        <v>0</v>
      </c>
      <c r="E13" s="12"/>
      <c r="F13" s="12">
        <f>SUM('[10]11ytd'!F13,'[10]Dec'!F13)</f>
        <v>8062</v>
      </c>
      <c r="G13" s="12"/>
      <c r="H13" s="12">
        <f>SUM('[10]11ytd'!H13,'[10]Dec'!H13)</f>
        <v>21321</v>
      </c>
      <c r="I13" s="12"/>
      <c r="J13" s="12">
        <f>F13+H13</f>
        <v>29383</v>
      </c>
      <c r="K13" s="12"/>
      <c r="L13" s="10">
        <f>SUM(D13+J13)</f>
        <v>29383</v>
      </c>
      <c r="M13" s="11"/>
    </row>
    <row r="14" spans="1:13" ht="12.75" customHeight="1">
      <c r="A14" s="7" t="s">
        <v>17</v>
      </c>
      <c r="B14" s="8"/>
      <c r="C14" s="8"/>
      <c r="D14" s="12">
        <f>SUM('[10]11ytd'!D14,'[10]Dec'!D14)</f>
        <v>3773</v>
      </c>
      <c r="E14" s="12"/>
      <c r="F14" s="12">
        <f>SUM('[10]11ytd'!F14,'[10]Dec'!F14)</f>
        <v>11540</v>
      </c>
      <c r="G14" s="12"/>
      <c r="H14" s="12">
        <f>SUM('[10]11ytd'!H14,'[10]Dec'!H14)</f>
        <v>0</v>
      </c>
      <c r="I14" s="12"/>
      <c r="J14" s="12">
        <f>F14+H14</f>
        <v>11540</v>
      </c>
      <c r="K14" s="12"/>
      <c r="L14" s="12">
        <f>SUM(D14+J14)</f>
        <v>15313</v>
      </c>
      <c r="M14" s="11"/>
    </row>
    <row r="15" spans="1:13" ht="12.75" customHeight="1">
      <c r="A15" s="8"/>
      <c r="B15" s="8"/>
      <c r="C15" s="8"/>
      <c r="D15" s="12"/>
      <c r="E15" s="12"/>
      <c r="F15" s="12"/>
      <c r="G15" s="12"/>
      <c r="H15" s="12"/>
      <c r="I15" s="12"/>
      <c r="J15" s="12"/>
      <c r="K15" s="12"/>
      <c r="L15" s="12"/>
      <c r="M15" s="11"/>
    </row>
    <row r="16" spans="1:13" ht="12.75" customHeight="1">
      <c r="A16" s="4" t="s">
        <v>18</v>
      </c>
      <c r="B16" s="5"/>
      <c r="C16" s="5"/>
      <c r="D16" s="10">
        <f>SUM(D18+D25+D29+D34+D35+D36+D37+D42+D43+D44+D46)</f>
        <v>236421</v>
      </c>
      <c r="E16" s="10"/>
      <c r="F16" s="10">
        <f>SUM(F18+F25+F29+F34+F35+F36+F37+F42+F43+F44+F46)</f>
        <v>46843</v>
      </c>
      <c r="G16" s="10"/>
      <c r="H16" s="10">
        <f>SUM(H18+H25+H29+H34+H35+H36+H37+H42+H43+H44+H45+H46)</f>
        <v>1020723</v>
      </c>
      <c r="I16" s="10"/>
      <c r="J16" s="10">
        <f>SUM(J18+J25+J29+J34+J35+J36+J37+J42+J43+J44+J45+J46)</f>
        <v>1067566</v>
      </c>
      <c r="K16" s="10"/>
      <c r="L16" s="10">
        <f>SUM(D16+J16)</f>
        <v>1303987</v>
      </c>
      <c r="M16" s="11"/>
    </row>
    <row r="17" spans="1:13" ht="12.75" customHeight="1">
      <c r="A17" s="8"/>
      <c r="B17" s="8"/>
      <c r="C17" s="8"/>
      <c r="D17" s="12"/>
      <c r="E17" s="12"/>
      <c r="F17" s="12"/>
      <c r="G17" s="12"/>
      <c r="H17" s="12"/>
      <c r="I17" s="12"/>
      <c r="J17" s="12"/>
      <c r="K17" s="12"/>
      <c r="L17" s="12"/>
      <c r="M17" s="11"/>
    </row>
    <row r="18" spans="1:13" ht="12.75" customHeight="1">
      <c r="A18" s="4" t="s">
        <v>19</v>
      </c>
      <c r="B18" s="5"/>
      <c r="C18" s="5"/>
      <c r="D18" s="10">
        <f>SUM('[10]11ytd'!D18,'[10]Dec'!D18)</f>
        <v>104317</v>
      </c>
      <c r="E18" s="10"/>
      <c r="F18" s="10">
        <f>SUM('[10]11ytd'!F18,'[10]Dec'!F18)</f>
        <v>7747</v>
      </c>
      <c r="G18" s="10"/>
      <c r="H18" s="10">
        <f>SUM('[10]11ytd'!H18,'[10]Dec'!H18)</f>
        <v>94511</v>
      </c>
      <c r="I18" s="10"/>
      <c r="J18" s="10">
        <f>SUM('[10]11ytd'!J18,'[10]Dec'!J18)</f>
        <v>102258</v>
      </c>
      <c r="K18" s="10"/>
      <c r="L18" s="10">
        <f>SUM(L19:L24)</f>
        <v>206575</v>
      </c>
      <c r="M18" s="11"/>
    </row>
    <row r="19" spans="1:13" ht="12.75" customHeight="1">
      <c r="A19" s="7" t="s">
        <v>20</v>
      </c>
      <c r="B19" s="5"/>
      <c r="C19" s="5"/>
      <c r="D19" s="10"/>
      <c r="E19" s="10"/>
      <c r="F19" s="10"/>
      <c r="G19" s="10"/>
      <c r="H19" s="12">
        <f>SUM('[10]11ytd'!H19,'[10]Dec'!H19)</f>
        <v>94511</v>
      </c>
      <c r="I19" s="10"/>
      <c r="J19" s="12">
        <f>H19</f>
        <v>94511</v>
      </c>
      <c r="K19" s="10"/>
      <c r="L19" s="12">
        <f>J19</f>
        <v>94511</v>
      </c>
      <c r="M19" s="11"/>
    </row>
    <row r="20" spans="1:13" ht="12.75" customHeight="1">
      <c r="A20" s="7" t="s">
        <v>21</v>
      </c>
      <c r="B20" s="8"/>
      <c r="C20" s="8"/>
      <c r="D20" s="12">
        <f>SUM('[10]11ytd'!D20,'[10]Dec'!D20)</f>
        <v>73986</v>
      </c>
      <c r="E20" s="12"/>
      <c r="F20" s="12">
        <f>SUM('[10]11ytd'!F20,'[10]Dec'!F20)</f>
        <v>998</v>
      </c>
      <c r="G20" s="12"/>
      <c r="H20" s="12">
        <f>SUM('[10]11ytd'!H20,'[10]Dec'!H20)</f>
        <v>0</v>
      </c>
      <c r="I20" s="12"/>
      <c r="J20" s="12">
        <f>F20</f>
        <v>998</v>
      </c>
      <c r="K20" s="12"/>
      <c r="L20" s="12">
        <f>SUM(D20+J20)</f>
        <v>74984</v>
      </c>
      <c r="M20" s="11"/>
    </row>
    <row r="21" spans="1:13" ht="12.75" customHeight="1">
      <c r="A21" s="7" t="s">
        <v>22</v>
      </c>
      <c r="B21" s="8"/>
      <c r="C21" s="8"/>
      <c r="D21" s="12">
        <f>SUM('[10]11ytd'!D21,'[10]Dec'!D21)</f>
        <v>29167</v>
      </c>
      <c r="E21" s="12"/>
      <c r="F21" s="12">
        <f>SUM('[10]11ytd'!F21,'[10]Dec'!F21)</f>
        <v>378</v>
      </c>
      <c r="G21" s="12"/>
      <c r="H21" s="12">
        <f>SUM('[10]11ytd'!H21,'[10]Dec'!H21)</f>
        <v>0</v>
      </c>
      <c r="I21" s="12"/>
      <c r="J21" s="12">
        <f>F21</f>
        <v>378</v>
      </c>
      <c r="K21" s="12"/>
      <c r="L21" s="12">
        <f aca="true" t="shared" si="0" ref="L21:L28">SUM(D21+J21)</f>
        <v>29545</v>
      </c>
      <c r="M21" s="11"/>
    </row>
    <row r="22" spans="1:13" ht="12.75" customHeight="1">
      <c r="A22" s="7" t="s">
        <v>23</v>
      </c>
      <c r="B22" s="8"/>
      <c r="C22" s="8"/>
      <c r="D22" s="12">
        <f>SUM('[10]11ytd'!D22,'[10]Dec'!D22)</f>
        <v>566</v>
      </c>
      <c r="E22" s="12"/>
      <c r="F22" s="12">
        <f>SUM('[10]11ytd'!F22,'[10]Dec'!F22)</f>
        <v>1689</v>
      </c>
      <c r="G22" s="12"/>
      <c r="H22" s="12">
        <f>SUM('[10]11ytd'!H22,'[10]Dec'!H22)</f>
        <v>0</v>
      </c>
      <c r="I22" s="12"/>
      <c r="J22" s="12">
        <f>F22</f>
        <v>1689</v>
      </c>
      <c r="K22" s="12"/>
      <c r="L22" s="12">
        <f t="shared" si="0"/>
        <v>2255</v>
      </c>
      <c r="M22" s="11"/>
    </row>
    <row r="23" spans="1:13" ht="12.75" customHeight="1">
      <c r="A23" s="7" t="s">
        <v>62</v>
      </c>
      <c r="B23" s="8"/>
      <c r="C23" s="8"/>
      <c r="D23" s="12">
        <f>SUM('[10]11ytd'!D23,'[10]Dec'!D23)</f>
        <v>0</v>
      </c>
      <c r="E23" s="12"/>
      <c r="F23" s="12">
        <f>SUM('[10]11ytd'!F23,'[10]Dec'!F23)</f>
        <v>1180</v>
      </c>
      <c r="G23" s="12"/>
      <c r="H23" s="12">
        <f>SUM('[10]11ytd'!H23,'[10]Dec'!H23)</f>
        <v>0</v>
      </c>
      <c r="I23" s="12"/>
      <c r="J23" s="12">
        <f>F23</f>
        <v>1180</v>
      </c>
      <c r="K23" s="12"/>
      <c r="L23" s="12">
        <f>SUM(D23+J23)</f>
        <v>1180</v>
      </c>
      <c r="M23" s="11"/>
    </row>
    <row r="24" spans="1:13" ht="12.75" customHeight="1">
      <c r="A24" s="7" t="s">
        <v>63</v>
      </c>
      <c r="B24" s="8"/>
      <c r="C24" s="8"/>
      <c r="D24" s="12">
        <f>SUM('[10]11ytd'!D24,'[10]Dec'!D24)</f>
        <v>598</v>
      </c>
      <c r="E24" s="12"/>
      <c r="F24" s="12">
        <f>SUM('[10]11ytd'!F24,'[10]Dec'!F24)</f>
        <v>3502</v>
      </c>
      <c r="G24" s="12"/>
      <c r="H24" s="12">
        <f>SUM('[10]11ytd'!H24,'[10]Dec'!H24)</f>
        <v>0</v>
      </c>
      <c r="I24" s="12"/>
      <c r="J24" s="12">
        <f>F24</f>
        <v>3502</v>
      </c>
      <c r="K24" s="12"/>
      <c r="L24" s="12">
        <f>SUM(D24+J24)</f>
        <v>4100</v>
      </c>
      <c r="M24" s="11"/>
    </row>
    <row r="25" spans="1:13" ht="12.75" customHeight="1">
      <c r="A25" s="4" t="s">
        <v>24</v>
      </c>
      <c r="B25" s="5"/>
      <c r="C25" s="5"/>
      <c r="D25" s="10">
        <f>SUM('[10]11ytd'!D25,'[10]Dec'!D25)</f>
        <v>10111</v>
      </c>
      <c r="E25" s="10"/>
      <c r="F25" s="10">
        <f>SUM('[10]11ytd'!F25,'[10]Dec'!F25)</f>
        <v>290</v>
      </c>
      <c r="G25" s="10"/>
      <c r="H25" s="10">
        <f>SUM(H26:H28)</f>
        <v>0</v>
      </c>
      <c r="I25" s="10"/>
      <c r="J25" s="10">
        <f>SUM('[10]11ytd'!J25,'[10]Dec'!J25)</f>
        <v>290</v>
      </c>
      <c r="K25" s="10"/>
      <c r="L25" s="10">
        <f t="shared" si="0"/>
        <v>10401</v>
      </c>
      <c r="M25" s="11"/>
    </row>
    <row r="26" spans="1:13" ht="12.75" customHeight="1">
      <c r="A26" s="7" t="s">
        <v>25</v>
      </c>
      <c r="B26" s="8"/>
      <c r="C26" s="8"/>
      <c r="D26" s="12">
        <f>SUM('[10]11ytd'!D26,'[10]Dec'!D26)</f>
        <v>4524</v>
      </c>
      <c r="E26" s="12"/>
      <c r="F26" s="12">
        <f>SUM('[10]11ytd'!F26,'[10]Dec'!F26)</f>
        <v>80</v>
      </c>
      <c r="G26" s="12"/>
      <c r="H26" s="12">
        <f>SUM('[10]11ytd'!H26,'[10]Dec'!H26)</f>
        <v>0</v>
      </c>
      <c r="I26" s="12"/>
      <c r="J26" s="12">
        <f>F26</f>
        <v>80</v>
      </c>
      <c r="K26" s="12"/>
      <c r="L26" s="12">
        <f t="shared" si="0"/>
        <v>4604</v>
      </c>
      <c r="M26" s="11"/>
    </row>
    <row r="27" spans="1:13" ht="12.75" customHeight="1">
      <c r="A27" s="7" t="s">
        <v>26</v>
      </c>
      <c r="B27" s="8"/>
      <c r="C27" s="8"/>
      <c r="D27" s="12">
        <f>SUM('[10]11ytd'!D27,'[10]Dec'!D27)</f>
        <v>3153</v>
      </c>
      <c r="E27" s="12"/>
      <c r="F27" s="12">
        <f>SUM('[10]11ytd'!F27,'[10]Dec'!F27)</f>
        <v>2</v>
      </c>
      <c r="G27" s="12"/>
      <c r="H27" s="12">
        <f>SUM('[10]11ytd'!H27,'[10]Dec'!H27)</f>
        <v>0</v>
      </c>
      <c r="I27" s="12"/>
      <c r="J27" s="12">
        <f>F27</f>
        <v>2</v>
      </c>
      <c r="K27" s="12"/>
      <c r="L27" s="12">
        <f t="shared" si="0"/>
        <v>3155</v>
      </c>
      <c r="M27" s="11"/>
    </row>
    <row r="28" spans="1:13" ht="12.75" customHeight="1">
      <c r="A28" s="7" t="s">
        <v>27</v>
      </c>
      <c r="B28" s="8"/>
      <c r="C28" s="8"/>
      <c r="D28" s="12">
        <f>SUM('[10]11ytd'!D28,'[10]Dec'!D28)</f>
        <v>2434</v>
      </c>
      <c r="E28" s="12"/>
      <c r="F28" s="12">
        <f>SUM('[10]11ytd'!F28,'[10]Dec'!F28)</f>
        <v>208</v>
      </c>
      <c r="G28" s="12"/>
      <c r="H28" s="12">
        <f>SUM('[10]11ytd'!H28,'[10]Dec'!H28)</f>
        <v>0</v>
      </c>
      <c r="I28" s="12"/>
      <c r="J28" s="12">
        <f>F28</f>
        <v>208</v>
      </c>
      <c r="K28" s="12"/>
      <c r="L28" s="12">
        <f t="shared" si="0"/>
        <v>2642</v>
      </c>
      <c r="M28" s="11"/>
    </row>
    <row r="29" spans="1:13" ht="12.75" customHeight="1">
      <c r="A29" s="4" t="s">
        <v>28</v>
      </c>
      <c r="B29" s="5"/>
      <c r="C29" s="5"/>
      <c r="D29" s="10">
        <f>SUM('[10]11ytd'!D29,'[10]Dec'!D29)</f>
        <v>9143</v>
      </c>
      <c r="E29" s="10"/>
      <c r="F29" s="10">
        <f>SUM('[10]11ytd'!F29,'[10]Dec'!F29)</f>
        <v>1258</v>
      </c>
      <c r="G29" s="10"/>
      <c r="H29" s="10">
        <f>SUM('[10]11ytd'!H29,'[10]Dec'!H29)</f>
        <v>366231</v>
      </c>
      <c r="I29" s="10"/>
      <c r="J29" s="10">
        <f>SUM('[10]11ytd'!J29,'[10]Dec'!J29)</f>
        <v>367489</v>
      </c>
      <c r="K29" s="10"/>
      <c r="L29" s="10">
        <f>SUM(L30:L33)</f>
        <v>376632</v>
      </c>
      <c r="M29" s="11"/>
    </row>
    <row r="30" spans="1:13" ht="12.75" customHeight="1">
      <c r="A30" s="7" t="s">
        <v>29</v>
      </c>
      <c r="B30" s="8"/>
      <c r="C30" s="8"/>
      <c r="D30" s="12">
        <f>SUM('[10]11ytd'!D30,'[10]Dec'!D30)</f>
        <v>4035</v>
      </c>
      <c r="E30" s="12"/>
      <c r="F30" s="12">
        <f>SUM('[10]11ytd'!F30,'[10]Dec'!F30)</f>
        <v>677</v>
      </c>
      <c r="G30" s="12"/>
      <c r="H30" s="12">
        <f>SUM('[10]11ytd'!H30,'[10]Dec'!H30)</f>
        <v>0</v>
      </c>
      <c r="I30" s="12"/>
      <c r="J30" s="12">
        <f>F30</f>
        <v>677</v>
      </c>
      <c r="K30" s="12"/>
      <c r="L30" s="12">
        <f>SUM(D30+J30)</f>
        <v>4712</v>
      </c>
      <c r="M30" s="11"/>
    </row>
    <row r="31" spans="1:13" ht="12.75" customHeight="1">
      <c r="A31" s="7" t="s">
        <v>30</v>
      </c>
      <c r="B31" s="8"/>
      <c r="C31" s="8"/>
      <c r="D31" s="12">
        <f>SUM('[10]11ytd'!D31,'[10]Dec'!D31)</f>
        <v>5108</v>
      </c>
      <c r="E31" s="12"/>
      <c r="F31" s="12">
        <f>SUM('[10]11ytd'!F31,'[10]Dec'!F31)</f>
        <v>581</v>
      </c>
      <c r="G31" s="12"/>
      <c r="H31" s="12">
        <f>SUM('[10]11ytd'!H31,'[10]Dec'!H31)</f>
        <v>0</v>
      </c>
      <c r="I31" s="12"/>
      <c r="J31" s="12">
        <f>F31</f>
        <v>581</v>
      </c>
      <c r="K31" s="12"/>
      <c r="L31" s="12">
        <f>SUM(D31+J31)</f>
        <v>5689</v>
      </c>
      <c r="M31" s="11"/>
    </row>
    <row r="32" spans="1:13" ht="12.75" customHeight="1">
      <c r="A32" s="7" t="s">
        <v>31</v>
      </c>
      <c r="B32" s="8"/>
      <c r="C32" s="8"/>
      <c r="D32" s="12">
        <f>SUM('[10]11ytd'!D32,'[10]Dec'!D32)</f>
        <v>0</v>
      </c>
      <c r="E32" s="12"/>
      <c r="F32" s="12">
        <f>SUM('[10]11ytd'!F32,'[10]Dec'!F32)</f>
        <v>0</v>
      </c>
      <c r="G32" s="12"/>
      <c r="H32" s="12">
        <f>SUM('[10]11ytd'!H32,'[10]Dec'!H32)</f>
        <v>64304</v>
      </c>
      <c r="I32" s="12"/>
      <c r="J32" s="12">
        <f>H32</f>
        <v>64304</v>
      </c>
      <c r="K32" s="12"/>
      <c r="L32" s="12">
        <f>SUM(D32+J32)</f>
        <v>64304</v>
      </c>
      <c r="M32" s="11"/>
    </row>
    <row r="33" spans="1:13" ht="12.75" customHeight="1">
      <c r="A33" s="7" t="s">
        <v>59</v>
      </c>
      <c r="B33" s="8"/>
      <c r="C33" s="8"/>
      <c r="D33" s="12">
        <f>SUM('[10]11ytd'!D33,'[10]Dec'!D33)</f>
        <v>0</v>
      </c>
      <c r="E33" s="12"/>
      <c r="F33" s="12">
        <f>SUM('[10]11ytd'!F33,'[10]Dec'!F33)</f>
        <v>0</v>
      </c>
      <c r="G33" s="12"/>
      <c r="H33" s="12">
        <f>SUM('[10]11ytd'!H33,'[10]Dec'!H33)</f>
        <v>301927</v>
      </c>
      <c r="I33" s="12"/>
      <c r="J33" s="12">
        <f>H33</f>
        <v>301927</v>
      </c>
      <c r="K33" s="12"/>
      <c r="L33" s="12">
        <f>SUM(D33+J33)</f>
        <v>301927</v>
      </c>
      <c r="M33" s="11"/>
    </row>
    <row r="34" spans="1:13" ht="12.75" customHeight="1">
      <c r="A34" s="4" t="s">
        <v>33</v>
      </c>
      <c r="B34" s="5"/>
      <c r="C34" s="5"/>
      <c r="D34" s="10">
        <f>SUM('[10]11ytd'!D34,'[10]Dec'!D34)</f>
        <v>15778</v>
      </c>
      <c r="E34" s="10"/>
      <c r="F34" s="10">
        <f>SUM('[10]11ytd'!F34,'[10]Dec'!F34)</f>
        <v>28196</v>
      </c>
      <c r="G34" s="10"/>
      <c r="H34" s="10">
        <f>SUM('[10]11ytd'!H34,'[10]Dec'!H34)</f>
        <v>104</v>
      </c>
      <c r="I34" s="10"/>
      <c r="J34" s="10">
        <f>SUM('[10]11ytd'!J34,'[10]Dec'!J34)</f>
        <v>28300</v>
      </c>
      <c r="K34" s="10"/>
      <c r="L34" s="10">
        <f aca="true" t="shared" si="1" ref="L34:L46">SUM(D34+J34)</f>
        <v>44078</v>
      </c>
      <c r="M34" s="11"/>
    </row>
    <row r="35" spans="1:13" ht="12.75" customHeight="1">
      <c r="A35" s="4" t="s">
        <v>34</v>
      </c>
      <c r="B35" s="5"/>
      <c r="C35" s="5"/>
      <c r="D35" s="10">
        <f>SUM('[10]11ytd'!D35,'[10]Dec'!D35)</f>
        <v>4319</v>
      </c>
      <c r="E35" s="10"/>
      <c r="F35" s="10">
        <f>SUM('[10]11ytd'!F35,'[10]Dec'!F35)</f>
        <v>6533</v>
      </c>
      <c r="G35" s="10"/>
      <c r="H35" s="10">
        <f>SUM('[10]11ytd'!H35,'[10]Dec'!H35)</f>
        <v>0</v>
      </c>
      <c r="I35" s="10"/>
      <c r="J35" s="10">
        <f>SUM('[10]11ytd'!J35,'[10]Dec'!J35)</f>
        <v>6533</v>
      </c>
      <c r="K35" s="10"/>
      <c r="L35" s="10">
        <f t="shared" si="1"/>
        <v>10852</v>
      </c>
      <c r="M35" s="11"/>
    </row>
    <row r="36" spans="1:13" ht="12.75" customHeight="1">
      <c r="A36" s="4" t="s">
        <v>35</v>
      </c>
      <c r="B36" s="5"/>
      <c r="C36" s="5"/>
      <c r="D36" s="10">
        <f>SUM('[10]11ytd'!D36,'[10]Dec'!D36)</f>
        <v>3035</v>
      </c>
      <c r="E36" s="10"/>
      <c r="F36" s="10">
        <f>SUM('[10]11ytd'!F36,'[10]Dec'!F36)</f>
        <v>29</v>
      </c>
      <c r="G36" s="10"/>
      <c r="H36" s="10">
        <f>SUM('[10]11ytd'!H36,'[10]Dec'!H36)</f>
        <v>0</v>
      </c>
      <c r="I36" s="10"/>
      <c r="J36" s="10">
        <f>SUM('[10]11ytd'!J36,'[10]Dec'!J36)</f>
        <v>29</v>
      </c>
      <c r="K36" s="10"/>
      <c r="L36" s="10">
        <f t="shared" si="1"/>
        <v>3064</v>
      </c>
      <c r="M36" s="11"/>
    </row>
    <row r="37" spans="1:13" ht="12.75" customHeight="1">
      <c r="A37" s="4" t="s">
        <v>36</v>
      </c>
      <c r="B37" s="5"/>
      <c r="C37" s="5"/>
      <c r="D37" s="10">
        <f>SUM('[10]11ytd'!D37,'[10]Dec'!D37)</f>
        <v>37345</v>
      </c>
      <c r="E37" s="10"/>
      <c r="F37" s="10">
        <f>SUM('[10]11ytd'!F37,'[10]Dec'!F37)</f>
        <v>528</v>
      </c>
      <c r="G37" s="10"/>
      <c r="H37" s="10">
        <f>SUM('[10]11ytd'!H37,'[10]Dec'!H37)</f>
        <v>289173</v>
      </c>
      <c r="I37" s="10"/>
      <c r="J37" s="10">
        <f>SUM('[10]11ytd'!J37,'[10]Dec'!J37)</f>
        <v>289701</v>
      </c>
      <c r="K37" s="10"/>
      <c r="L37" s="10">
        <f t="shared" si="1"/>
        <v>327046</v>
      </c>
      <c r="M37" s="11"/>
    </row>
    <row r="38" spans="1:13" ht="12.75" customHeight="1">
      <c r="A38" s="7" t="s">
        <v>37</v>
      </c>
      <c r="B38" s="8"/>
      <c r="C38" s="8"/>
      <c r="D38" s="12">
        <f>SUM('[10]11ytd'!D38,'[10]Dec'!D38)</f>
        <v>8653</v>
      </c>
      <c r="E38" s="12"/>
      <c r="F38" s="12">
        <f>SUM('[10]11ytd'!F38,'[10]Dec'!F38)</f>
        <v>17</v>
      </c>
      <c r="G38" s="12"/>
      <c r="H38" s="12">
        <f>SUM('[10]11ytd'!H38,'[10]Dec'!H38)</f>
        <v>0</v>
      </c>
      <c r="I38" s="12"/>
      <c r="J38" s="12">
        <f>F38</f>
        <v>17</v>
      </c>
      <c r="K38" s="12"/>
      <c r="L38" s="12">
        <f t="shared" si="1"/>
        <v>8670</v>
      </c>
      <c r="M38" s="11"/>
    </row>
    <row r="39" spans="1:13" ht="12.75" customHeight="1">
      <c r="A39" s="7" t="s">
        <v>38</v>
      </c>
      <c r="B39" s="8"/>
      <c r="C39" s="8"/>
      <c r="D39" s="12">
        <f>SUM('[10]11ytd'!D39,'[10]Dec'!D39)</f>
        <v>26306</v>
      </c>
      <c r="E39" s="12"/>
      <c r="F39" s="12">
        <f>SUM('[10]11ytd'!F39,'[10]Dec'!F39)</f>
        <v>451</v>
      </c>
      <c r="G39" s="12"/>
      <c r="H39" s="12">
        <f>SUM('[10]11ytd'!H39,'[10]Dec'!H39)</f>
        <v>0</v>
      </c>
      <c r="I39" s="12"/>
      <c r="J39" s="12">
        <f>F39</f>
        <v>451</v>
      </c>
      <c r="K39" s="12"/>
      <c r="L39" s="12">
        <f t="shared" si="1"/>
        <v>26757</v>
      </c>
      <c r="M39" s="11"/>
    </row>
    <row r="40" spans="1:13" ht="12.75" customHeight="1">
      <c r="A40" s="7" t="s">
        <v>39</v>
      </c>
      <c r="B40" s="8"/>
      <c r="C40" s="8"/>
      <c r="D40" s="12">
        <f>SUM('[10]11ytd'!D40,'[10]Dec'!D40)</f>
        <v>2386</v>
      </c>
      <c r="E40" s="12"/>
      <c r="F40" s="12">
        <f>SUM('[10]11ytd'!F40,'[10]Dec'!F40)</f>
        <v>60</v>
      </c>
      <c r="G40" s="12"/>
      <c r="H40" s="12">
        <f>SUM('[10]11ytd'!H40,'[10]Dec'!H40)</f>
        <v>0</v>
      </c>
      <c r="I40" s="12"/>
      <c r="J40" s="12">
        <f>F40</f>
        <v>60</v>
      </c>
      <c r="K40" s="12"/>
      <c r="L40" s="12">
        <f t="shared" si="1"/>
        <v>2446</v>
      </c>
      <c r="M40" s="11"/>
    </row>
    <row r="41" spans="1:13" ht="12.75" customHeight="1">
      <c r="A41" s="7" t="s">
        <v>49</v>
      </c>
      <c r="B41" s="8"/>
      <c r="C41" s="8"/>
      <c r="D41" s="12">
        <f>SUM('[10]11ytd'!D41,'[10]Dec'!D41)</f>
        <v>0</v>
      </c>
      <c r="E41" s="12"/>
      <c r="F41" s="12">
        <f>SUM('[10]11ytd'!F41,'[10]Dec'!F41)</f>
        <v>0</v>
      </c>
      <c r="G41" s="12"/>
      <c r="H41" s="12">
        <f>SUM('[10]11ytd'!H41,'[10]Dec'!H41)</f>
        <v>289173</v>
      </c>
      <c r="I41" s="12"/>
      <c r="J41" s="12">
        <f>F41+H41</f>
        <v>289173</v>
      </c>
      <c r="K41" s="12"/>
      <c r="L41" s="12">
        <f t="shared" si="1"/>
        <v>289173</v>
      </c>
      <c r="M41" s="11"/>
    </row>
    <row r="42" spans="1:13" ht="12.75" customHeight="1">
      <c r="A42" s="4" t="s">
        <v>41</v>
      </c>
      <c r="B42" s="5"/>
      <c r="C42" s="5"/>
      <c r="D42" s="10">
        <f>SUM('[10]11ytd'!D42,'[10]Dec'!D42)</f>
        <v>35002</v>
      </c>
      <c r="E42" s="10"/>
      <c r="F42" s="10">
        <f>SUM('[10]11ytd'!F42,'[10]Dec'!F42)</f>
        <v>874</v>
      </c>
      <c r="G42" s="10"/>
      <c r="H42" s="10">
        <f>SUM('[10]11ytd'!H42,'[10]Dec'!H42)</f>
        <v>56</v>
      </c>
      <c r="I42" s="10"/>
      <c r="J42" s="10">
        <f>SUM('[10]11ytd'!J42,'[10]Dec'!J42)</f>
        <v>930</v>
      </c>
      <c r="K42" s="10"/>
      <c r="L42" s="10">
        <f t="shared" si="1"/>
        <v>35932</v>
      </c>
      <c r="M42" s="11"/>
    </row>
    <row r="43" spans="1:13" ht="12.75" customHeight="1">
      <c r="A43" s="4" t="s">
        <v>42</v>
      </c>
      <c r="B43" s="5"/>
      <c r="C43" s="5"/>
      <c r="D43" s="10">
        <f>SUM('[10]11ytd'!D43,'[10]Dec'!D43)</f>
        <v>154</v>
      </c>
      <c r="E43" s="10"/>
      <c r="F43" s="10">
        <f>SUM('[10]11ytd'!F43,'[10]Dec'!F43)</f>
        <v>1198</v>
      </c>
      <c r="G43" s="10"/>
      <c r="H43" s="10">
        <f>SUM('[10]11ytd'!H43,'[10]Dec'!H43)</f>
        <v>0</v>
      </c>
      <c r="I43" s="10"/>
      <c r="J43" s="10">
        <f>SUM('[10]11ytd'!J43,'[10]Dec'!J43)</f>
        <v>1198</v>
      </c>
      <c r="K43" s="10"/>
      <c r="L43" s="10">
        <f t="shared" si="1"/>
        <v>1352</v>
      </c>
      <c r="M43" s="11"/>
    </row>
    <row r="44" spans="1:13" ht="12.75" customHeight="1">
      <c r="A44" s="4" t="s">
        <v>43</v>
      </c>
      <c r="B44" s="5"/>
      <c r="C44" s="5"/>
      <c r="D44" s="10">
        <f>SUM('[10]11ytd'!D44,'[10]Dec'!D44)</f>
        <v>1115</v>
      </c>
      <c r="E44" s="10"/>
      <c r="F44" s="10">
        <f>SUM('[10]11ytd'!F44,'[10]Dec'!F44)</f>
        <v>7</v>
      </c>
      <c r="G44" s="10"/>
      <c r="H44" s="10">
        <f>SUM('[10]11ytd'!H44,'[10]Dec'!H44)</f>
        <v>0</v>
      </c>
      <c r="I44" s="10"/>
      <c r="J44" s="10">
        <f>SUM('[10]11ytd'!J44,'[10]Dec'!J44)</f>
        <v>7</v>
      </c>
      <c r="K44" s="10"/>
      <c r="L44" s="10">
        <f t="shared" si="1"/>
        <v>1122</v>
      </c>
      <c r="M44" s="11"/>
    </row>
    <row r="45" spans="1:13" ht="12.75" customHeight="1">
      <c r="A45" s="4" t="s">
        <v>50</v>
      </c>
      <c r="B45" s="5"/>
      <c r="C45" s="5"/>
      <c r="D45" s="10">
        <f>SUM('[10]11ytd'!D45,'[10]Dec'!D45)</f>
        <v>0</v>
      </c>
      <c r="E45" s="10"/>
      <c r="F45" s="10">
        <f>SUM('[10]11ytd'!F45,'[10]Dec'!F45)</f>
        <v>0</v>
      </c>
      <c r="G45" s="10"/>
      <c r="H45" s="10">
        <f>SUM('[10]11ytd'!H45,'[10]Dec'!H45)</f>
        <v>270159</v>
      </c>
      <c r="I45" s="10"/>
      <c r="J45" s="10">
        <f>SUM('[10]11ytd'!J45,'[10]Dec'!J45)</f>
        <v>270159</v>
      </c>
      <c r="K45" s="10"/>
      <c r="L45" s="10">
        <f t="shared" si="1"/>
        <v>270159</v>
      </c>
      <c r="M45" s="11"/>
    </row>
    <row r="46" spans="1:13" ht="12.75" customHeight="1">
      <c r="A46" s="4" t="s">
        <v>45</v>
      </c>
      <c r="B46" s="5"/>
      <c r="C46" s="5"/>
      <c r="D46" s="10">
        <f>SUM('[10]11ytd'!D46,'[10]Dec'!D46)</f>
        <v>16102</v>
      </c>
      <c r="E46" s="10"/>
      <c r="F46" s="10">
        <f>SUM('[10]11ytd'!F46,'[10]Dec'!F46)</f>
        <v>183</v>
      </c>
      <c r="G46" s="10"/>
      <c r="H46" s="10">
        <f>SUM('[10]11ytd'!H46,'[10]Dec'!H46)</f>
        <v>489</v>
      </c>
      <c r="I46" s="10"/>
      <c r="J46" s="10">
        <f>SUM('[10]11ytd'!J46,'[10]Dec'!J46)</f>
        <v>672</v>
      </c>
      <c r="K46" s="10"/>
      <c r="L46" s="10">
        <f t="shared" si="1"/>
        <v>16774</v>
      </c>
      <c r="M46" s="11"/>
    </row>
    <row r="47" spans="1:13" ht="12.75" customHeight="1">
      <c r="A47" s="8"/>
      <c r="B47" s="8"/>
      <c r="C47" s="8"/>
      <c r="D47" s="12"/>
      <c r="E47" s="12"/>
      <c r="F47" s="12"/>
      <c r="G47" s="12"/>
      <c r="H47" s="12"/>
      <c r="I47" s="12"/>
      <c r="J47" s="12"/>
      <c r="K47" s="12"/>
      <c r="L47" s="12"/>
      <c r="M47" s="11"/>
    </row>
    <row r="48" spans="1:14" ht="12.75" customHeight="1">
      <c r="A48" s="4" t="s">
        <v>46</v>
      </c>
      <c r="B48" s="5"/>
      <c r="C48" s="5"/>
      <c r="D48" s="10">
        <f>SUM(D7+D11+D16)</f>
        <v>1487278</v>
      </c>
      <c r="E48" s="10"/>
      <c r="F48" s="10">
        <f>SUM(F7+F11+F16)</f>
        <v>143401</v>
      </c>
      <c r="G48" s="10"/>
      <c r="H48" s="10">
        <f>SUM(H7+H11+H16)</f>
        <v>2970659</v>
      </c>
      <c r="I48" s="10"/>
      <c r="J48" s="10">
        <f>SUM(J7+J11+J16)</f>
        <v>3114060</v>
      </c>
      <c r="K48" s="10"/>
      <c r="L48" s="10">
        <f>SUM(L7+L11+L16)</f>
        <v>4601338</v>
      </c>
      <c r="M48" s="11"/>
      <c r="N48" s="13" t="s">
        <v>47</v>
      </c>
    </row>
    <row r="49" spans="1:13" ht="12.75" customHeight="1">
      <c r="A49" s="14">
        <f ca="1">NOW()</f>
        <v>42136.75317094907</v>
      </c>
      <c r="B49" s="8"/>
      <c r="C49" s="8"/>
      <c r="D49" s="12"/>
      <c r="E49" s="12"/>
      <c r="F49" s="12"/>
      <c r="G49" s="12"/>
      <c r="H49" s="12"/>
      <c r="I49" s="12"/>
      <c r="J49" s="12"/>
      <c r="K49" s="12"/>
      <c r="L49" s="12"/>
      <c r="M49" s="11"/>
    </row>
    <row r="50" spans="1:12" ht="12.75" customHeight="1">
      <c r="A50" s="7"/>
      <c r="B50" s="7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ht="12.75" customHeight="1">
      <c r="A51" s="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ht="12.75" customHeight="1"/>
    <row r="55" ht="12">
      <c r="A55" s="15" t="s">
        <v>47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">
      <selection activeCell="F16" sqref="F16"/>
    </sheetView>
  </sheetViews>
  <sheetFormatPr defaultColWidth="9.625" defaultRowHeight="12.75"/>
  <cols>
    <col min="1" max="1" width="9.625" style="0" customWidth="1"/>
    <col min="2" max="2" width="7.625" style="0" customWidth="1"/>
    <col min="3" max="3" width="1.625" style="0" customWidth="1"/>
    <col min="4" max="4" width="10.625" style="0" customWidth="1"/>
    <col min="5" max="5" width="1.625" style="0" customWidth="1"/>
    <col min="6" max="6" width="10.625" style="0" customWidth="1"/>
    <col min="7" max="7" width="1.625" style="0" customWidth="1"/>
    <col min="8" max="8" width="10.625" style="0" customWidth="1"/>
    <col min="9" max="9" width="1.625" style="0" customWidth="1"/>
    <col min="10" max="10" width="11.625" style="0" customWidth="1"/>
    <col min="11" max="11" width="1.625" style="0" customWidth="1"/>
    <col min="12" max="12" width="11.625" style="0" customWidth="1"/>
    <col min="13" max="13" width="7.625" style="0" customWidth="1"/>
  </cols>
  <sheetData>
    <row r="1" spans="1:13" ht="15.7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 customHeight="1">
      <c r="A2" s="3" t="s">
        <v>60</v>
      </c>
      <c r="B2" s="1"/>
      <c r="C2" s="1"/>
      <c r="D2" s="1"/>
      <c r="E2" s="1"/>
      <c r="F2" s="2"/>
      <c r="G2" s="1"/>
      <c r="H2" s="1"/>
      <c r="I2" s="1"/>
      <c r="J2" s="1"/>
      <c r="K2" s="1"/>
      <c r="L2" s="1"/>
      <c r="M2" s="1"/>
    </row>
    <row r="3" ht="12.75" customHeight="1"/>
    <row r="4" spans="1:12" ht="12.75" customHeight="1">
      <c r="A4" s="4" t="s">
        <v>2</v>
      </c>
      <c r="B4" s="5"/>
      <c r="C4" s="5"/>
      <c r="D4" s="6" t="s">
        <v>3</v>
      </c>
      <c r="E4" s="5"/>
      <c r="F4" s="6" t="s">
        <v>4</v>
      </c>
      <c r="G4" s="5"/>
      <c r="H4" s="4" t="s">
        <v>5</v>
      </c>
      <c r="I4" s="5"/>
      <c r="J4" s="6" t="s">
        <v>6</v>
      </c>
      <c r="K4" s="5"/>
      <c r="L4" s="6" t="s">
        <v>7</v>
      </c>
    </row>
    <row r="5" spans="1:12" ht="12.75" customHeight="1">
      <c r="A5" s="4" t="s">
        <v>8</v>
      </c>
      <c r="B5" s="5"/>
      <c r="C5" s="5"/>
      <c r="D5" s="6" t="s">
        <v>9</v>
      </c>
      <c r="E5" s="5"/>
      <c r="F5" s="6" t="s">
        <v>10</v>
      </c>
      <c r="G5" s="5"/>
      <c r="H5" s="4" t="s">
        <v>9</v>
      </c>
      <c r="I5" s="5"/>
      <c r="J5" s="6" t="s">
        <v>9</v>
      </c>
      <c r="K5" s="5"/>
      <c r="L5" s="6" t="s">
        <v>9</v>
      </c>
    </row>
    <row r="6" spans="1:12" ht="12.75" customHeight="1">
      <c r="A6" s="7"/>
      <c r="B6" s="8"/>
      <c r="C6" s="8"/>
      <c r="D6" s="9"/>
      <c r="E6" s="8"/>
      <c r="F6" s="9"/>
      <c r="G6" s="8"/>
      <c r="H6" s="7"/>
      <c r="I6" s="8"/>
      <c r="J6" s="9"/>
      <c r="K6" s="8"/>
      <c r="L6" s="9"/>
    </row>
    <row r="7" spans="1:13" ht="12.75" customHeight="1">
      <c r="A7" s="4" t="s">
        <v>11</v>
      </c>
      <c r="B7" s="5"/>
      <c r="C7" s="5"/>
      <c r="D7" s="10">
        <f>SUM(D8+D9)</f>
        <v>1061071</v>
      </c>
      <c r="E7" s="10"/>
      <c r="F7" s="10">
        <f>SUM(F8+F9)</f>
        <v>8716</v>
      </c>
      <c r="G7" s="10"/>
      <c r="H7" s="10">
        <f>SUM(H8+H9)</f>
        <v>1660094</v>
      </c>
      <c r="I7" s="10"/>
      <c r="J7" s="10">
        <f>F7+H7</f>
        <v>1668810</v>
      </c>
      <c r="K7" s="10"/>
      <c r="L7" s="10">
        <f>SUM(D7+J7)</f>
        <v>2729881</v>
      </c>
      <c r="M7" s="11"/>
    </row>
    <row r="8" spans="1:13" ht="12.75" customHeight="1">
      <c r="A8" s="7" t="s">
        <v>12</v>
      </c>
      <c r="B8" s="8"/>
      <c r="C8" s="8"/>
      <c r="D8" s="12">
        <f>SUM('[9]11ytd'!D8,'[9]Dec'!D8)</f>
        <v>1061071</v>
      </c>
      <c r="E8" s="12"/>
      <c r="F8" s="12">
        <f>SUM('[9]11ytd'!F8,'[9]Dec'!F8)</f>
        <v>8716</v>
      </c>
      <c r="G8" s="12"/>
      <c r="H8" s="12">
        <f>SUM('[9]11ytd'!H8,'[9]Dec'!H8)</f>
        <v>1660094</v>
      </c>
      <c r="I8" s="12"/>
      <c r="J8" s="10">
        <f>F8+H8</f>
        <v>1668810</v>
      </c>
      <c r="K8" s="12"/>
      <c r="L8" s="10">
        <f>SUM(D8+J8)</f>
        <v>2729881</v>
      </c>
      <c r="M8" s="11"/>
    </row>
    <row r="9" spans="1:13" ht="12.75" customHeight="1">
      <c r="A9" s="7" t="s">
        <v>13</v>
      </c>
      <c r="B9" s="8"/>
      <c r="C9" s="8"/>
      <c r="D9" s="12">
        <f>SUM('[9]11ytd'!D9,'[9]Dec'!D9)</f>
        <v>0</v>
      </c>
      <c r="E9" s="12"/>
      <c r="F9" s="12">
        <f>SUM('[9]11ytd'!F9,'[9]Dec'!F9)</f>
        <v>0</v>
      </c>
      <c r="G9" s="12"/>
      <c r="H9" s="12">
        <f>SUM('[9]11ytd'!H9,'[9]Dec'!H9)</f>
        <v>0</v>
      </c>
      <c r="I9" s="12"/>
      <c r="J9" s="12"/>
      <c r="K9" s="12"/>
      <c r="L9" s="10">
        <f>SUM(D9+J9)</f>
        <v>0</v>
      </c>
      <c r="M9" s="11"/>
    </row>
    <row r="10" spans="1:13" ht="12.75" customHeight="1">
      <c r="A10" s="8"/>
      <c r="B10" s="8"/>
      <c r="C10" s="8"/>
      <c r="D10" s="12"/>
      <c r="E10" s="12"/>
      <c r="F10" s="12"/>
      <c r="G10" s="12"/>
      <c r="H10" s="12"/>
      <c r="I10" s="12"/>
      <c r="J10" s="12"/>
      <c r="K10" s="12"/>
      <c r="L10" s="12"/>
      <c r="M10" s="11"/>
    </row>
    <row r="11" spans="1:13" ht="12.75" customHeight="1">
      <c r="A11" s="4" t="s">
        <v>14</v>
      </c>
      <c r="B11" s="5"/>
      <c r="C11" s="5"/>
      <c r="D11" s="10">
        <f>SUM(D12:D14)</f>
        <v>200054</v>
      </c>
      <c r="E11" s="10"/>
      <c r="F11" s="10">
        <f>SUM(F12:F14)</f>
        <v>106728</v>
      </c>
      <c r="G11" s="10"/>
      <c r="H11" s="10">
        <f>SUM(H12:H14)</f>
        <v>339913</v>
      </c>
      <c r="I11" s="10"/>
      <c r="J11" s="10">
        <f>SUM(J12:J14)</f>
        <v>446641</v>
      </c>
      <c r="K11" s="10"/>
      <c r="L11" s="10">
        <f>SUM(L12:L14)</f>
        <v>646695</v>
      </c>
      <c r="M11" s="11"/>
    </row>
    <row r="12" spans="1:13" ht="12.75" customHeight="1">
      <c r="A12" s="7" t="s">
        <v>15</v>
      </c>
      <c r="B12" s="8"/>
      <c r="C12" s="8"/>
      <c r="D12" s="12">
        <f>SUM('[9]11ytd'!D12,'[9]Dec'!D12)</f>
        <v>198263</v>
      </c>
      <c r="E12" s="12"/>
      <c r="F12" s="12">
        <f>SUM('[9]11ytd'!F12,'[9]Dec'!F12)</f>
        <v>81263</v>
      </c>
      <c r="G12" s="12"/>
      <c r="H12" s="12">
        <f>SUM('[9]11ytd'!H12,'[9]Dec'!H12)</f>
        <v>339913</v>
      </c>
      <c r="I12" s="12"/>
      <c r="J12" s="12">
        <f>F12+H12</f>
        <v>421176</v>
      </c>
      <c r="K12" s="12"/>
      <c r="L12" s="12">
        <f>SUM(D12+J12)</f>
        <v>619439</v>
      </c>
      <c r="M12" s="11"/>
    </row>
    <row r="13" spans="1:13" ht="12.75" customHeight="1">
      <c r="A13" s="7" t="s">
        <v>16</v>
      </c>
      <c r="B13" s="8"/>
      <c r="C13" s="8"/>
      <c r="D13" s="12">
        <f>SUM('[9]11ytd'!D13,'[9]Dec'!D13)</f>
        <v>0</v>
      </c>
      <c r="E13" s="12"/>
      <c r="F13" s="12">
        <f>SUM('[9]11ytd'!F13,'[9]Dec'!F13)</f>
        <v>10038</v>
      </c>
      <c r="G13" s="12"/>
      <c r="H13" s="12">
        <f>SUM('[9]11ytd'!H13,'[9]Dec'!H13)</f>
        <v>0</v>
      </c>
      <c r="I13" s="12"/>
      <c r="J13" s="12">
        <f>F13+H13</f>
        <v>10038</v>
      </c>
      <c r="K13" s="12"/>
      <c r="L13" s="10">
        <f>SUM(D13+J13)</f>
        <v>10038</v>
      </c>
      <c r="M13" s="11"/>
    </row>
    <row r="14" spans="1:13" ht="12.75" customHeight="1">
      <c r="A14" s="7" t="s">
        <v>17</v>
      </c>
      <c r="B14" s="8"/>
      <c r="C14" s="8"/>
      <c r="D14" s="12">
        <f>SUM('[9]11ytd'!D14,'[9]Dec'!D14)</f>
        <v>1791</v>
      </c>
      <c r="E14" s="12"/>
      <c r="F14" s="12">
        <f>SUM('[9]11ytd'!F14,'[9]Dec'!F14)</f>
        <v>15427</v>
      </c>
      <c r="G14" s="12"/>
      <c r="H14" s="12">
        <f>SUM('[9]11ytd'!H14,'[9]Dec'!H14)</f>
        <v>0</v>
      </c>
      <c r="I14" s="12"/>
      <c r="J14" s="12">
        <f>F14+H14</f>
        <v>15427</v>
      </c>
      <c r="K14" s="12"/>
      <c r="L14" s="12">
        <f>SUM(D14+J14)</f>
        <v>17218</v>
      </c>
      <c r="M14" s="11"/>
    </row>
    <row r="15" spans="1:13" ht="12.75" customHeight="1">
      <c r="A15" s="8"/>
      <c r="B15" s="8"/>
      <c r="C15" s="8"/>
      <c r="D15" s="12"/>
      <c r="E15" s="12"/>
      <c r="F15" s="12"/>
      <c r="G15" s="12"/>
      <c r="H15" s="12"/>
      <c r="I15" s="12"/>
      <c r="J15" s="12"/>
      <c r="K15" s="12"/>
      <c r="L15" s="12"/>
      <c r="M15" s="11"/>
    </row>
    <row r="16" spans="1:13" ht="12.75" customHeight="1">
      <c r="A16" s="4" t="s">
        <v>18</v>
      </c>
      <c r="B16" s="5"/>
      <c r="C16" s="5"/>
      <c r="D16" s="10">
        <f>SUM(D18+D23+D27+D32+D33+D34+D35+D40+D41+D42+D44)</f>
        <v>230508</v>
      </c>
      <c r="E16" s="10"/>
      <c r="F16" s="10">
        <f>SUM(F18+F23+F27+F32+F33+F34+F35+F40+F41+F42+F44)</f>
        <v>44996</v>
      </c>
      <c r="G16" s="10"/>
      <c r="H16" s="10">
        <f>SUM(H18+H23+H27+H32+H33+H34+H35+H40+H41+H42+H43+H44)</f>
        <v>1078527</v>
      </c>
      <c r="I16" s="10"/>
      <c r="J16" s="10">
        <f>SUM(J18+J23+J27+J32+J33+J34+J35+J40+J41+J42+J43+J44)</f>
        <v>1123523</v>
      </c>
      <c r="K16" s="10"/>
      <c r="L16" s="10">
        <f>SUM(D16+J16)</f>
        <v>1354031</v>
      </c>
      <c r="M16" s="11"/>
    </row>
    <row r="17" spans="1:13" ht="12.75" customHeight="1">
      <c r="A17" s="8"/>
      <c r="B17" s="8"/>
      <c r="C17" s="8"/>
      <c r="D17" s="12"/>
      <c r="E17" s="12"/>
      <c r="F17" s="12"/>
      <c r="G17" s="12"/>
      <c r="H17" s="12"/>
      <c r="I17" s="12"/>
      <c r="J17" s="12"/>
      <c r="K17" s="12"/>
      <c r="L17" s="12"/>
      <c r="M17" s="11"/>
    </row>
    <row r="18" spans="1:13" ht="12.75" customHeight="1">
      <c r="A18" s="4" t="s">
        <v>19</v>
      </c>
      <c r="B18" s="5"/>
      <c r="C18" s="5"/>
      <c r="D18" s="10">
        <f>SUM('[9]11ytd'!D18,'[9]Dec'!D18)</f>
        <v>101966</v>
      </c>
      <c r="E18" s="10"/>
      <c r="F18" s="10">
        <f>SUM('[9]11ytd'!F18,'[9]Dec'!F18)</f>
        <v>4426</v>
      </c>
      <c r="G18" s="10"/>
      <c r="H18" s="10">
        <f>SUM('[9]11ytd'!H18,'[9]Dec'!H18)</f>
        <v>151167</v>
      </c>
      <c r="I18" s="10"/>
      <c r="J18" s="10">
        <f>SUM('[9]11ytd'!J18,'[9]Dec'!J18)</f>
        <v>155593</v>
      </c>
      <c r="K18" s="10"/>
      <c r="L18" s="10">
        <f>SUM(L19:L22)</f>
        <v>257559</v>
      </c>
      <c r="M18" s="11"/>
    </row>
    <row r="19" spans="1:13" ht="12.75" customHeight="1">
      <c r="A19" s="7" t="s">
        <v>20</v>
      </c>
      <c r="B19" s="5"/>
      <c r="C19" s="5"/>
      <c r="D19" s="10"/>
      <c r="E19" s="10"/>
      <c r="F19" s="10"/>
      <c r="G19" s="10"/>
      <c r="H19" s="12">
        <f>SUM('[9]11ytd'!H19,'[9]Dec'!H19)</f>
        <v>151167</v>
      </c>
      <c r="I19" s="10"/>
      <c r="J19" s="12">
        <f>H19</f>
        <v>151167</v>
      </c>
      <c r="K19" s="10"/>
      <c r="L19" s="12">
        <f>J19</f>
        <v>151167</v>
      </c>
      <c r="M19" s="11"/>
    </row>
    <row r="20" spans="1:13" ht="12.75" customHeight="1">
      <c r="A20" s="7" t="s">
        <v>21</v>
      </c>
      <c r="B20" s="8"/>
      <c r="C20" s="8"/>
      <c r="D20" s="12">
        <f>SUM('[9]11ytd'!D20,'[9]Dec'!D20)</f>
        <v>73977</v>
      </c>
      <c r="E20" s="12"/>
      <c r="F20" s="12">
        <f>SUM('[9]11ytd'!F20,'[9]Dec'!F20)</f>
        <v>1635</v>
      </c>
      <c r="G20" s="12"/>
      <c r="H20" s="12">
        <f>SUM('[9]11ytd'!H20,'[9]Dec'!H20)</f>
        <v>0</v>
      </c>
      <c r="I20" s="12"/>
      <c r="J20" s="12">
        <f>F20</f>
        <v>1635</v>
      </c>
      <c r="K20" s="12"/>
      <c r="L20" s="12">
        <f aca="true" t="shared" si="0" ref="L20:L26">SUM(D20+J20)</f>
        <v>75612</v>
      </c>
      <c r="M20" s="11"/>
    </row>
    <row r="21" spans="1:13" ht="12.75" customHeight="1">
      <c r="A21" s="7" t="s">
        <v>22</v>
      </c>
      <c r="B21" s="8"/>
      <c r="C21" s="8"/>
      <c r="D21" s="12">
        <f>SUM('[9]11ytd'!D21,'[9]Dec'!D21)</f>
        <v>27171</v>
      </c>
      <c r="E21" s="12"/>
      <c r="F21" s="12">
        <f>SUM('[9]11ytd'!F21,'[9]Dec'!F21)</f>
        <v>553</v>
      </c>
      <c r="G21" s="12"/>
      <c r="H21" s="12">
        <f>SUM('[9]11ytd'!H21,'[9]Dec'!H21)</f>
        <v>0</v>
      </c>
      <c r="I21" s="12"/>
      <c r="J21" s="12">
        <f>F21</f>
        <v>553</v>
      </c>
      <c r="K21" s="12"/>
      <c r="L21" s="12">
        <f t="shared" si="0"/>
        <v>27724</v>
      </c>
      <c r="M21" s="11"/>
    </row>
    <row r="22" spans="1:13" ht="12.75" customHeight="1">
      <c r="A22" s="7" t="s">
        <v>23</v>
      </c>
      <c r="B22" s="8"/>
      <c r="C22" s="8"/>
      <c r="D22" s="12">
        <f>SUM('[9]11ytd'!D22,'[9]Dec'!D22)</f>
        <v>818</v>
      </c>
      <c r="E22" s="12"/>
      <c r="F22" s="12">
        <f>SUM('[9]11ytd'!F22,'[9]Dec'!F22)</f>
        <v>2238</v>
      </c>
      <c r="G22" s="12"/>
      <c r="H22" s="12">
        <f>SUM('[9]11ytd'!H22,'[9]Dec'!H22)</f>
        <v>0</v>
      </c>
      <c r="I22" s="12"/>
      <c r="J22" s="12">
        <f>F22</f>
        <v>2238</v>
      </c>
      <c r="K22" s="12"/>
      <c r="L22" s="12">
        <f t="shared" si="0"/>
        <v>3056</v>
      </c>
      <c r="M22" s="11"/>
    </row>
    <row r="23" spans="1:13" ht="12.75" customHeight="1">
      <c r="A23" s="4" t="s">
        <v>24</v>
      </c>
      <c r="B23" s="5"/>
      <c r="C23" s="5"/>
      <c r="D23" s="10">
        <f>SUM('[9]11ytd'!D23,'[9]Dec'!D23)</f>
        <v>9202</v>
      </c>
      <c r="E23" s="10"/>
      <c r="F23" s="10">
        <f>SUM('[9]11ytd'!F23,'[9]Dec'!F23)</f>
        <v>553</v>
      </c>
      <c r="G23" s="10"/>
      <c r="H23" s="10">
        <f>SUM(H24:H26)</f>
        <v>0</v>
      </c>
      <c r="I23" s="10"/>
      <c r="J23" s="10">
        <f>SUM('[9]11ytd'!J23,'[9]Dec'!J23)</f>
        <v>553</v>
      </c>
      <c r="K23" s="10"/>
      <c r="L23" s="10">
        <f t="shared" si="0"/>
        <v>9755</v>
      </c>
      <c r="M23" s="11"/>
    </row>
    <row r="24" spans="1:13" ht="12.75" customHeight="1">
      <c r="A24" s="7" t="s">
        <v>25</v>
      </c>
      <c r="B24" s="8"/>
      <c r="C24" s="8"/>
      <c r="D24" s="12">
        <f>SUM('[9]11ytd'!D24,'[9]Dec'!D24)</f>
        <v>5119</v>
      </c>
      <c r="E24" s="12"/>
      <c r="F24" s="12">
        <f>SUM('[9]11ytd'!F24,'[9]Dec'!F24)</f>
        <v>180</v>
      </c>
      <c r="G24" s="12"/>
      <c r="H24" s="12">
        <f>SUM('[9]11ytd'!H24,'[9]Dec'!H24)</f>
        <v>0</v>
      </c>
      <c r="I24" s="12"/>
      <c r="J24" s="12">
        <f>F24</f>
        <v>180</v>
      </c>
      <c r="K24" s="12"/>
      <c r="L24" s="12">
        <f t="shared" si="0"/>
        <v>5299</v>
      </c>
      <c r="M24" s="11"/>
    </row>
    <row r="25" spans="1:13" ht="12.75" customHeight="1">
      <c r="A25" s="7" t="s">
        <v>26</v>
      </c>
      <c r="B25" s="8"/>
      <c r="C25" s="8"/>
      <c r="D25" s="12">
        <f>SUM('[9]11ytd'!D25,'[9]Dec'!D25)</f>
        <v>1662</v>
      </c>
      <c r="E25" s="12"/>
      <c r="F25" s="12">
        <f>SUM('[9]11ytd'!F25,'[9]Dec'!F25)</f>
        <v>0</v>
      </c>
      <c r="G25" s="12"/>
      <c r="H25" s="12">
        <f>SUM('[9]11ytd'!H25,'[9]Dec'!H25)</f>
        <v>0</v>
      </c>
      <c r="I25" s="12"/>
      <c r="J25" s="12">
        <f>F25</f>
        <v>0</v>
      </c>
      <c r="K25" s="12"/>
      <c r="L25" s="12">
        <f t="shared" si="0"/>
        <v>1662</v>
      </c>
      <c r="M25" s="11"/>
    </row>
    <row r="26" spans="1:13" ht="12.75" customHeight="1">
      <c r="A26" s="7" t="s">
        <v>27</v>
      </c>
      <c r="B26" s="8"/>
      <c r="C26" s="8"/>
      <c r="D26" s="12">
        <f>SUM('[9]11ytd'!D26,'[9]Dec'!D26)</f>
        <v>2421</v>
      </c>
      <c r="E26" s="12"/>
      <c r="F26" s="12">
        <f>SUM('[9]11ytd'!F26,'[9]Dec'!F26)</f>
        <v>373</v>
      </c>
      <c r="G26" s="12"/>
      <c r="H26" s="12">
        <f>SUM('[9]11ytd'!H26,'[9]Dec'!H26)</f>
        <v>0</v>
      </c>
      <c r="I26" s="12"/>
      <c r="J26" s="12">
        <f>F26</f>
        <v>373</v>
      </c>
      <c r="K26" s="12"/>
      <c r="L26" s="12">
        <f t="shared" si="0"/>
        <v>2794</v>
      </c>
      <c r="M26" s="11"/>
    </row>
    <row r="27" spans="1:13" ht="12.75" customHeight="1">
      <c r="A27" s="4" t="s">
        <v>28</v>
      </c>
      <c r="B27" s="5"/>
      <c r="C27" s="5"/>
      <c r="D27" s="10">
        <f>SUM('[9]11ytd'!D27,'[9]Dec'!D27)</f>
        <v>8346</v>
      </c>
      <c r="E27" s="10"/>
      <c r="F27" s="10">
        <f>SUM('[9]11ytd'!F27,'[9]Dec'!F27)</f>
        <v>1054</v>
      </c>
      <c r="G27" s="10"/>
      <c r="H27" s="10">
        <f>SUM('[9]11ytd'!H27,'[9]Dec'!H27)</f>
        <v>405208</v>
      </c>
      <c r="I27" s="10"/>
      <c r="J27" s="10">
        <f>SUM('[9]11ytd'!J27,'[9]Dec'!J27)</f>
        <v>406262</v>
      </c>
      <c r="K27" s="10"/>
      <c r="L27" s="10">
        <f>SUM(L28:L31)</f>
        <v>414608</v>
      </c>
      <c r="M27" s="11"/>
    </row>
    <row r="28" spans="1:13" ht="12.75" customHeight="1">
      <c r="A28" s="7" t="s">
        <v>29</v>
      </c>
      <c r="B28" s="8"/>
      <c r="C28" s="8"/>
      <c r="D28" s="12">
        <f>SUM('[9]11ytd'!D28,'[9]Dec'!D28)</f>
        <v>3371</v>
      </c>
      <c r="E28" s="12"/>
      <c r="F28" s="12">
        <f>SUM('[9]11ytd'!F28,'[9]Dec'!F28)</f>
        <v>211</v>
      </c>
      <c r="G28" s="12"/>
      <c r="H28" s="12">
        <f>SUM('[9]11ytd'!H28,'[9]Dec'!H28)</f>
        <v>0</v>
      </c>
      <c r="I28" s="12"/>
      <c r="J28" s="12">
        <f>F28</f>
        <v>211</v>
      </c>
      <c r="K28" s="12"/>
      <c r="L28" s="12">
        <f aca="true" t="shared" si="1" ref="L28:L44">SUM(D28+J28)</f>
        <v>3582</v>
      </c>
      <c r="M28" s="11"/>
    </row>
    <row r="29" spans="1:13" ht="12.75" customHeight="1">
      <c r="A29" s="7" t="s">
        <v>30</v>
      </c>
      <c r="B29" s="8"/>
      <c r="C29" s="8"/>
      <c r="D29" s="12">
        <f>SUM('[9]11ytd'!D29,'[9]Dec'!D29)</f>
        <v>4975</v>
      </c>
      <c r="E29" s="12"/>
      <c r="F29" s="12">
        <f>SUM('[9]11ytd'!F29,'[9]Dec'!F29)</f>
        <v>843</v>
      </c>
      <c r="G29" s="12"/>
      <c r="H29" s="12">
        <f>SUM('[9]11ytd'!H29,'[9]Dec'!H29)</f>
        <v>0</v>
      </c>
      <c r="I29" s="12"/>
      <c r="J29" s="12">
        <f>F29</f>
        <v>843</v>
      </c>
      <c r="K29" s="12"/>
      <c r="L29" s="12">
        <f t="shared" si="1"/>
        <v>5818</v>
      </c>
      <c r="M29" s="11"/>
    </row>
    <row r="30" spans="1:13" ht="12.75" customHeight="1">
      <c r="A30" s="7" t="s">
        <v>31</v>
      </c>
      <c r="B30" s="8"/>
      <c r="C30" s="8"/>
      <c r="D30" s="12">
        <f>SUM('[9]11ytd'!D30,'[9]Dec'!D30)</f>
        <v>0</v>
      </c>
      <c r="E30" s="12"/>
      <c r="F30" s="12">
        <f>SUM('[9]11ytd'!F30,'[9]Dec'!F30)</f>
        <v>0</v>
      </c>
      <c r="G30" s="12"/>
      <c r="H30" s="12">
        <f>SUM('[9]11ytd'!H30,'[9]Dec'!H30)</f>
        <v>126287</v>
      </c>
      <c r="I30" s="12"/>
      <c r="J30" s="12">
        <f>H30</f>
        <v>126287</v>
      </c>
      <c r="K30" s="12"/>
      <c r="L30" s="12">
        <f t="shared" si="1"/>
        <v>126287</v>
      </c>
      <c r="M30" s="11"/>
    </row>
    <row r="31" spans="1:13" ht="12.75" customHeight="1">
      <c r="A31" s="7" t="s">
        <v>59</v>
      </c>
      <c r="B31" s="8"/>
      <c r="C31" s="8"/>
      <c r="D31" s="12">
        <f>SUM('[9]11ytd'!D31,'[9]Dec'!D31)</f>
        <v>0</v>
      </c>
      <c r="E31" s="12"/>
      <c r="F31" s="12">
        <f>SUM('[9]11ytd'!F31,'[9]Dec'!F31)</f>
        <v>0</v>
      </c>
      <c r="G31" s="12"/>
      <c r="H31" s="12">
        <f>SUM('[9]11ytd'!H31,'[9]Dec'!H31)</f>
        <v>278921</v>
      </c>
      <c r="I31" s="12"/>
      <c r="J31" s="12">
        <f>H31</f>
        <v>278921</v>
      </c>
      <c r="K31" s="12"/>
      <c r="L31" s="12">
        <f t="shared" si="1"/>
        <v>278921</v>
      </c>
      <c r="M31" s="11"/>
    </row>
    <row r="32" spans="1:13" ht="12.75" customHeight="1">
      <c r="A32" s="4" t="s">
        <v>33</v>
      </c>
      <c r="B32" s="5"/>
      <c r="C32" s="5"/>
      <c r="D32" s="10">
        <f>SUM('[9]11ytd'!D32,'[9]Dec'!D32)</f>
        <v>14946</v>
      </c>
      <c r="E32" s="10"/>
      <c r="F32" s="10">
        <f>SUM('[9]11ytd'!F32,'[9]Dec'!F32)</f>
        <v>27530</v>
      </c>
      <c r="G32" s="10"/>
      <c r="H32" s="10">
        <f>SUM('[9]11ytd'!H32,'[9]Dec'!H32)</f>
        <v>330</v>
      </c>
      <c r="I32" s="10"/>
      <c r="J32" s="10">
        <f>SUM('[9]11ytd'!J32,'[9]Dec'!J32)</f>
        <v>27860</v>
      </c>
      <c r="K32" s="10"/>
      <c r="L32" s="10">
        <f t="shared" si="1"/>
        <v>42806</v>
      </c>
      <c r="M32" s="11"/>
    </row>
    <row r="33" spans="1:13" ht="12.75" customHeight="1">
      <c r="A33" s="4" t="s">
        <v>34</v>
      </c>
      <c r="B33" s="5"/>
      <c r="C33" s="5"/>
      <c r="D33" s="10">
        <f>SUM('[9]11ytd'!D33,'[9]Dec'!D33)</f>
        <v>4178</v>
      </c>
      <c r="E33" s="10"/>
      <c r="F33" s="10">
        <f>SUM('[9]11ytd'!F33,'[9]Dec'!F33)</f>
        <v>7818</v>
      </c>
      <c r="G33" s="10"/>
      <c r="H33" s="10">
        <f>SUM('[9]11ytd'!H33,'[9]Dec'!H33)</f>
        <v>0</v>
      </c>
      <c r="I33" s="10"/>
      <c r="J33" s="10">
        <f>SUM('[9]11ytd'!J33,'[9]Dec'!J33)</f>
        <v>7818</v>
      </c>
      <c r="K33" s="10"/>
      <c r="L33" s="10">
        <f t="shared" si="1"/>
        <v>11996</v>
      </c>
      <c r="M33" s="11"/>
    </row>
    <row r="34" spans="1:13" ht="12.75" customHeight="1">
      <c r="A34" s="4" t="s">
        <v>35</v>
      </c>
      <c r="B34" s="5"/>
      <c r="C34" s="5"/>
      <c r="D34" s="10">
        <f>SUM('[9]11ytd'!D34,'[9]Dec'!D34)</f>
        <v>3568</v>
      </c>
      <c r="E34" s="10"/>
      <c r="F34" s="10">
        <f>SUM('[9]11ytd'!F34,'[9]Dec'!F34)</f>
        <v>0</v>
      </c>
      <c r="G34" s="10"/>
      <c r="H34" s="10">
        <f>SUM('[9]11ytd'!H34,'[9]Dec'!H34)</f>
        <v>0</v>
      </c>
      <c r="I34" s="10"/>
      <c r="J34" s="10">
        <f>SUM('[9]11ytd'!J34,'[9]Dec'!J34)</f>
        <v>0</v>
      </c>
      <c r="K34" s="10"/>
      <c r="L34" s="10">
        <f t="shared" si="1"/>
        <v>3568</v>
      </c>
      <c r="M34" s="11"/>
    </row>
    <row r="35" spans="1:13" ht="12.75" customHeight="1">
      <c r="A35" s="4" t="s">
        <v>36</v>
      </c>
      <c r="B35" s="5"/>
      <c r="C35" s="5"/>
      <c r="D35" s="10">
        <f>SUM('[9]11ytd'!D35,'[9]Dec'!D35)</f>
        <v>36151</v>
      </c>
      <c r="E35" s="10"/>
      <c r="F35" s="10">
        <f>SUM('[9]11ytd'!F35,'[9]Dec'!F35)</f>
        <v>633</v>
      </c>
      <c r="G35" s="10"/>
      <c r="H35" s="10">
        <f>SUM('[9]11ytd'!H35,'[9]Dec'!H35)</f>
        <v>257729</v>
      </c>
      <c r="I35" s="10"/>
      <c r="J35" s="10">
        <f>SUM('[9]11ytd'!J35,'[9]Dec'!J35)</f>
        <v>258362</v>
      </c>
      <c r="K35" s="10"/>
      <c r="L35" s="10">
        <f t="shared" si="1"/>
        <v>294513</v>
      </c>
      <c r="M35" s="11"/>
    </row>
    <row r="36" spans="1:13" ht="12.75" customHeight="1">
      <c r="A36" s="7" t="s">
        <v>37</v>
      </c>
      <c r="B36" s="8"/>
      <c r="C36" s="8"/>
      <c r="D36" s="12">
        <f>SUM('[9]11ytd'!D36,'[9]Dec'!D36)</f>
        <v>8608</v>
      </c>
      <c r="E36" s="12"/>
      <c r="F36" s="12">
        <f>SUM('[9]11ytd'!F36,'[9]Dec'!F36)</f>
        <v>3</v>
      </c>
      <c r="G36" s="12"/>
      <c r="H36" s="12">
        <f>SUM('[9]11ytd'!H36,'[9]Dec'!H36)</f>
        <v>0</v>
      </c>
      <c r="I36" s="12"/>
      <c r="J36" s="12">
        <f>F36</f>
        <v>3</v>
      </c>
      <c r="K36" s="12"/>
      <c r="L36" s="12">
        <f t="shared" si="1"/>
        <v>8611</v>
      </c>
      <c r="M36" s="11"/>
    </row>
    <row r="37" spans="1:13" ht="12.75" customHeight="1">
      <c r="A37" s="7" t="s">
        <v>38</v>
      </c>
      <c r="B37" s="8"/>
      <c r="C37" s="8"/>
      <c r="D37" s="12">
        <f>SUM('[9]11ytd'!D37,'[9]Dec'!D37)</f>
        <v>25028</v>
      </c>
      <c r="E37" s="12"/>
      <c r="F37" s="12">
        <f>SUM('[9]11ytd'!F37,'[9]Dec'!F37)</f>
        <v>579</v>
      </c>
      <c r="G37" s="12"/>
      <c r="H37" s="12">
        <f>SUM('[9]11ytd'!H37,'[9]Dec'!H37)</f>
        <v>0</v>
      </c>
      <c r="I37" s="12"/>
      <c r="J37" s="12">
        <f>F37</f>
        <v>579</v>
      </c>
      <c r="K37" s="12"/>
      <c r="L37" s="12">
        <f t="shared" si="1"/>
        <v>25607</v>
      </c>
      <c r="M37" s="11"/>
    </row>
    <row r="38" spans="1:13" ht="12.75" customHeight="1">
      <c r="A38" s="7" t="s">
        <v>39</v>
      </c>
      <c r="B38" s="8"/>
      <c r="C38" s="8"/>
      <c r="D38" s="12">
        <f>SUM('[9]11ytd'!D38,'[9]Dec'!D38)</f>
        <v>2515</v>
      </c>
      <c r="E38" s="12"/>
      <c r="F38" s="12">
        <f>SUM('[9]11ytd'!F38,'[9]Dec'!F38)</f>
        <v>51</v>
      </c>
      <c r="G38" s="12"/>
      <c r="H38" s="12">
        <f>SUM('[9]11ytd'!H38,'[9]Dec'!H38)</f>
        <v>0</v>
      </c>
      <c r="I38" s="12"/>
      <c r="J38" s="12">
        <f>F38</f>
        <v>51</v>
      </c>
      <c r="K38" s="12"/>
      <c r="L38" s="12">
        <f t="shared" si="1"/>
        <v>2566</v>
      </c>
      <c r="M38" s="11"/>
    </row>
    <row r="39" spans="1:13" ht="12.75" customHeight="1">
      <c r="A39" s="7" t="s">
        <v>49</v>
      </c>
      <c r="B39" s="8"/>
      <c r="C39" s="8"/>
      <c r="D39" s="12">
        <f>SUM('[9]11ytd'!D39,'[9]Dec'!D39)</f>
        <v>0</v>
      </c>
      <c r="E39" s="12"/>
      <c r="F39" s="12">
        <f>SUM('[9]11ytd'!F39,'[9]Dec'!F39)</f>
        <v>0</v>
      </c>
      <c r="G39" s="12"/>
      <c r="H39" s="12">
        <f>SUM('[9]11ytd'!H39,'[9]Dec'!H39)</f>
        <v>257729</v>
      </c>
      <c r="I39" s="12"/>
      <c r="J39" s="12">
        <f>F39+H39</f>
        <v>257729</v>
      </c>
      <c r="K39" s="12"/>
      <c r="L39" s="12">
        <f t="shared" si="1"/>
        <v>257729</v>
      </c>
      <c r="M39" s="11"/>
    </row>
    <row r="40" spans="1:13" ht="12.75" customHeight="1">
      <c r="A40" s="4" t="s">
        <v>41</v>
      </c>
      <c r="B40" s="5"/>
      <c r="C40" s="5"/>
      <c r="D40" s="10">
        <f>SUM('[9]11ytd'!D40,'[9]Dec'!D40)</f>
        <v>38039</v>
      </c>
      <c r="E40" s="10"/>
      <c r="F40" s="10">
        <f>SUM('[9]11ytd'!F40,'[9]Dec'!F40)</f>
        <v>866</v>
      </c>
      <c r="G40" s="10"/>
      <c r="H40" s="10">
        <f>SUM('[9]11ytd'!H40,'[9]Dec'!H40)</f>
        <v>0</v>
      </c>
      <c r="I40" s="10"/>
      <c r="J40" s="10">
        <f>SUM('[9]11ytd'!J40,'[9]Dec'!J40)</f>
        <v>866</v>
      </c>
      <c r="K40" s="10"/>
      <c r="L40" s="10">
        <f t="shared" si="1"/>
        <v>38905</v>
      </c>
      <c r="M40" s="11"/>
    </row>
    <row r="41" spans="1:13" ht="12.75" customHeight="1">
      <c r="A41" s="4" t="s">
        <v>42</v>
      </c>
      <c r="B41" s="5"/>
      <c r="C41" s="5"/>
      <c r="D41" s="10">
        <f>SUM('[9]11ytd'!D41,'[9]Dec'!D41)</f>
        <v>108</v>
      </c>
      <c r="E41" s="10"/>
      <c r="F41" s="10">
        <f>SUM('[9]11ytd'!F41,'[9]Dec'!F41)</f>
        <v>1857</v>
      </c>
      <c r="G41" s="10"/>
      <c r="H41" s="10">
        <f>SUM('[9]11ytd'!H41,'[9]Dec'!H41)</f>
        <v>0</v>
      </c>
      <c r="I41" s="10"/>
      <c r="J41" s="10">
        <f>SUM('[9]11ytd'!J41,'[9]Dec'!J41)</f>
        <v>1857</v>
      </c>
      <c r="K41" s="10"/>
      <c r="L41" s="10">
        <f t="shared" si="1"/>
        <v>1965</v>
      </c>
      <c r="M41" s="11"/>
    </row>
    <row r="42" spans="1:13" ht="12.75" customHeight="1">
      <c r="A42" s="4" t="s">
        <v>43</v>
      </c>
      <c r="B42" s="5"/>
      <c r="C42" s="5"/>
      <c r="D42" s="10">
        <f>SUM('[9]11ytd'!D42,'[9]Dec'!D42)</f>
        <v>612</v>
      </c>
      <c r="E42" s="10"/>
      <c r="F42" s="10">
        <f>SUM('[9]11ytd'!F42,'[9]Dec'!F42)</f>
        <v>6</v>
      </c>
      <c r="G42" s="10"/>
      <c r="H42" s="10">
        <f>SUM('[9]11ytd'!H42,'[9]Dec'!H42)</f>
        <v>0</v>
      </c>
      <c r="I42" s="10"/>
      <c r="J42" s="10">
        <f>SUM('[9]11ytd'!J42,'[9]Dec'!J42)</f>
        <v>6</v>
      </c>
      <c r="K42" s="10"/>
      <c r="L42" s="10">
        <f t="shared" si="1"/>
        <v>618</v>
      </c>
      <c r="M42" s="11"/>
    </row>
    <row r="43" spans="1:13" ht="12.75" customHeight="1">
      <c r="A43" s="4" t="s">
        <v>50</v>
      </c>
      <c r="B43" s="5"/>
      <c r="C43" s="5"/>
      <c r="D43" s="10">
        <f>SUM('[9]11ytd'!D43,'[9]Dec'!D43)</f>
        <v>0</v>
      </c>
      <c r="E43" s="10"/>
      <c r="F43" s="10">
        <f>SUM('[9]11ytd'!F43,'[9]Dec'!F43)</f>
        <v>0</v>
      </c>
      <c r="G43" s="10"/>
      <c r="H43" s="10">
        <f>SUM('[9]11ytd'!H43,'[9]Dec'!H43)</f>
        <v>264093</v>
      </c>
      <c r="I43" s="10"/>
      <c r="J43" s="10">
        <f>SUM('[9]11ytd'!J43,'[9]Dec'!J43)</f>
        <v>264093</v>
      </c>
      <c r="K43" s="10"/>
      <c r="L43" s="10">
        <f t="shared" si="1"/>
        <v>264093</v>
      </c>
      <c r="M43" s="11"/>
    </row>
    <row r="44" spans="1:13" ht="12.75" customHeight="1">
      <c r="A44" s="4" t="s">
        <v>45</v>
      </c>
      <c r="B44" s="5"/>
      <c r="C44" s="5"/>
      <c r="D44" s="10">
        <f>SUM('[9]11ytd'!D44,'[9]Dec'!D44)</f>
        <v>13392</v>
      </c>
      <c r="E44" s="10"/>
      <c r="F44" s="10">
        <f>SUM('[9]11ytd'!F44,'[9]Dec'!F44)</f>
        <v>253</v>
      </c>
      <c r="G44" s="10"/>
      <c r="H44" s="10">
        <f>SUM('[9]11ytd'!H44,'[9]Dec'!H44)</f>
        <v>0</v>
      </c>
      <c r="I44" s="10"/>
      <c r="J44" s="10">
        <f>SUM('[9]11ytd'!J44,'[9]Dec'!J44)</f>
        <v>253</v>
      </c>
      <c r="K44" s="10"/>
      <c r="L44" s="10">
        <f t="shared" si="1"/>
        <v>13645</v>
      </c>
      <c r="M44" s="11"/>
    </row>
    <row r="45" spans="1:13" ht="12.75" customHeight="1">
      <c r="A45" s="8"/>
      <c r="B45" s="8"/>
      <c r="C45" s="8"/>
      <c r="D45" s="12"/>
      <c r="E45" s="12"/>
      <c r="F45" s="12"/>
      <c r="G45" s="12"/>
      <c r="H45" s="12"/>
      <c r="I45" s="12"/>
      <c r="J45" s="12"/>
      <c r="K45" s="12"/>
      <c r="L45" s="12"/>
      <c r="M45" s="11"/>
    </row>
    <row r="46" spans="1:14" ht="12.75" customHeight="1">
      <c r="A46" s="4" t="s">
        <v>46</v>
      </c>
      <c r="B46" s="5"/>
      <c r="C46" s="5"/>
      <c r="D46" s="10">
        <f>SUM(D7+D11+D16)</f>
        <v>1491633</v>
      </c>
      <c r="E46" s="10"/>
      <c r="F46" s="10">
        <f>SUM(F7+F11+F16)</f>
        <v>160440</v>
      </c>
      <c r="G46" s="10"/>
      <c r="H46" s="10">
        <f>SUM(H7+H11+H16)</f>
        <v>3078534</v>
      </c>
      <c r="I46" s="10"/>
      <c r="J46" s="10">
        <f>SUM(J7+J11+J16)</f>
        <v>3238974</v>
      </c>
      <c r="K46" s="10"/>
      <c r="L46" s="10">
        <f>SUM(L7+L11+L16)</f>
        <v>4730607</v>
      </c>
      <c r="M46" s="11"/>
      <c r="N46" s="13" t="s">
        <v>47</v>
      </c>
    </row>
    <row r="47" spans="1:13" ht="12.75" customHeight="1">
      <c r="A47" s="14">
        <f ca="1">NOW()</f>
        <v>42136.75317094907</v>
      </c>
      <c r="B47" s="8"/>
      <c r="C47" s="8"/>
      <c r="D47" s="12"/>
      <c r="E47" s="12"/>
      <c r="F47" s="12"/>
      <c r="G47" s="12"/>
      <c r="H47" s="12"/>
      <c r="I47" s="12"/>
      <c r="J47" s="12"/>
      <c r="K47" s="12"/>
      <c r="L47" s="12"/>
      <c r="M47" s="11"/>
    </row>
    <row r="48" spans="1:12" ht="12.75" customHeight="1">
      <c r="A48" s="7"/>
      <c r="B48" s="7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ht="12.75" customHeight="1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ht="12.75" customHeight="1"/>
    <row r="53" ht="12">
      <c r="A53" s="15" t="s">
        <v>47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Ministry opf Tourism</dc:creator>
  <cp:keywords/>
  <dc:description/>
  <cp:lastModifiedBy>Nicole St.Pierre</cp:lastModifiedBy>
  <cp:lastPrinted>2015-02-18T21:39:56Z</cp:lastPrinted>
  <dcterms:created xsi:type="dcterms:W3CDTF">2002-07-23T19:14:05Z</dcterms:created>
  <dcterms:modified xsi:type="dcterms:W3CDTF">2015-05-12T22:05:14Z</dcterms:modified>
  <cp:category/>
  <cp:version/>
  <cp:contentType/>
  <cp:contentStatus/>
</cp:coreProperties>
</file>